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735" activeTab="1"/>
  </bookViews>
  <sheets>
    <sheet name="MARKETING 2013 A 2018" sheetId="1" r:id="rId1"/>
    <sheet name="2013 TOMA MATERIAS DE 2018" sheetId="4" r:id="rId2"/>
  </sheets>
  <definedNames>
    <definedName name="_xlnm._FilterDatabase" localSheetId="0" hidden="1">'MARKETING 2013 A 2018'!$P$9:$T$64</definedName>
    <definedName name="_xlnm.Print_Area" localSheetId="1">'2013 TOMA MATERIAS DE 2018'!$A$1:$T$68</definedName>
    <definedName name="_xlnm.Print_Area" localSheetId="0">'MARKETING 2013 A 2018'!$A$1:$T$70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4" i="1" l="1"/>
  <c r="Q32" i="1"/>
  <c r="Q25" i="1"/>
  <c r="Q22" i="1"/>
  <c r="Q23" i="4"/>
  <c r="Q21" i="4"/>
  <c r="Q12" i="4"/>
  <c r="Q51" i="4"/>
  <c r="Q46" i="4"/>
  <c r="Q47" i="4"/>
  <c r="Q42" i="4"/>
  <c r="Q39" i="4"/>
  <c r="Q37" i="4"/>
  <c r="Q30" i="4"/>
  <c r="Q29" i="4"/>
  <c r="Q27" i="4"/>
  <c r="Q26" i="4"/>
  <c r="Q28" i="4"/>
  <c r="Q31" i="4"/>
  <c r="Q32" i="4"/>
  <c r="Q33" i="4"/>
  <c r="Q34" i="4"/>
  <c r="Q35" i="4"/>
  <c r="Q36" i="4"/>
  <c r="Q40" i="4"/>
  <c r="Q41" i="4"/>
  <c r="Q44" i="4"/>
  <c r="Q45" i="4"/>
  <c r="Q48" i="4"/>
  <c r="Q49" i="4"/>
  <c r="Q50" i="4"/>
  <c r="Q52" i="4"/>
  <c r="Q53" i="4"/>
  <c r="Q54" i="4"/>
  <c r="Q55" i="4"/>
  <c r="Q56" i="4"/>
  <c r="Q57" i="4"/>
  <c r="Q58" i="4"/>
  <c r="Q59" i="4"/>
  <c r="Q60" i="4"/>
  <c r="Q61" i="4"/>
  <c r="Q22" i="4"/>
  <c r="Q20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O37" i="4" s="1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9" i="4"/>
  <c r="I10" i="4"/>
  <c r="I11" i="4"/>
  <c r="I12" i="4"/>
  <c r="I15" i="4"/>
  <c r="I17" i="4"/>
  <c r="I22" i="4"/>
  <c r="I23" i="4"/>
  <c r="I24" i="4"/>
  <c r="I26" i="4"/>
  <c r="I29" i="4"/>
  <c r="I30" i="4"/>
  <c r="I31" i="4"/>
  <c r="I32" i="4"/>
  <c r="I33" i="4"/>
  <c r="I34" i="4"/>
  <c r="I35" i="4"/>
  <c r="I36" i="4"/>
  <c r="I37" i="4"/>
  <c r="I39" i="4"/>
  <c r="I40" i="4"/>
  <c r="I41" i="4"/>
  <c r="I42" i="4"/>
  <c r="I44" i="4"/>
  <c r="I45" i="4"/>
  <c r="I46" i="4"/>
  <c r="I47" i="4"/>
  <c r="I48" i="4"/>
  <c r="I49" i="4"/>
  <c r="I51" i="4"/>
  <c r="I52" i="4"/>
  <c r="I53" i="4"/>
  <c r="I54" i="4"/>
  <c r="I55" i="4"/>
  <c r="I56" i="4"/>
  <c r="I57" i="4"/>
  <c r="I58" i="4"/>
  <c r="I59" i="4"/>
  <c r="I60" i="4"/>
  <c r="I61" i="4"/>
  <c r="H10" i="4"/>
  <c r="H11" i="4"/>
  <c r="H12" i="4"/>
  <c r="H13" i="4"/>
  <c r="I13" i="4" s="1"/>
  <c r="H15" i="4"/>
  <c r="H16" i="4"/>
  <c r="I16" i="4" s="1"/>
  <c r="H17" i="4"/>
  <c r="H22" i="4"/>
  <c r="H23" i="4"/>
  <c r="H24" i="4"/>
  <c r="H26" i="4"/>
  <c r="H29" i="4"/>
  <c r="H30" i="4"/>
  <c r="H31" i="4"/>
  <c r="H32" i="4"/>
  <c r="H33" i="4"/>
  <c r="H34" i="4"/>
  <c r="H35" i="4"/>
  <c r="H36" i="4"/>
  <c r="H37" i="4"/>
  <c r="H39" i="4"/>
  <c r="H40" i="4"/>
  <c r="H41" i="4"/>
  <c r="H42" i="4"/>
  <c r="H44" i="4"/>
  <c r="H45" i="4"/>
  <c r="H46" i="4"/>
  <c r="H47" i="4"/>
  <c r="H48" i="4"/>
  <c r="H49" i="4"/>
  <c r="H51" i="4"/>
  <c r="H52" i="4"/>
  <c r="H53" i="4"/>
  <c r="H54" i="4"/>
  <c r="H55" i="4"/>
  <c r="H56" i="4"/>
  <c r="H57" i="4"/>
  <c r="H58" i="4"/>
  <c r="H59" i="4"/>
  <c r="H60" i="4"/>
  <c r="H61" i="4"/>
  <c r="H9" i="4"/>
  <c r="G10" i="4"/>
  <c r="G11" i="4"/>
  <c r="G12" i="4"/>
  <c r="G13" i="4"/>
  <c r="G14" i="4"/>
  <c r="H14" i="4" s="1"/>
  <c r="I14" i="4" s="1"/>
  <c r="G15" i="4"/>
  <c r="G16" i="4"/>
  <c r="G17" i="4"/>
  <c r="G19" i="4"/>
  <c r="H19" i="4" s="1"/>
  <c r="I19" i="4" s="1"/>
  <c r="G20" i="4"/>
  <c r="H20" i="4" s="1"/>
  <c r="I20" i="4" s="1"/>
  <c r="G21" i="4"/>
  <c r="H21" i="4" s="1"/>
  <c r="I21" i="4" s="1"/>
  <c r="G22" i="4"/>
  <c r="G23" i="4"/>
  <c r="G24" i="4"/>
  <c r="G26" i="4"/>
  <c r="G27" i="4"/>
  <c r="H27" i="4" s="1"/>
  <c r="I27" i="4" s="1"/>
  <c r="G28" i="4"/>
  <c r="H28" i="4" s="1"/>
  <c r="I28" i="4" s="1"/>
  <c r="G29" i="4"/>
  <c r="G30" i="4"/>
  <c r="G31" i="4"/>
  <c r="G32" i="4"/>
  <c r="G33" i="4"/>
  <c r="G34" i="4"/>
  <c r="G35" i="4"/>
  <c r="G36" i="4"/>
  <c r="G37" i="4"/>
  <c r="G39" i="4"/>
  <c r="G40" i="4"/>
  <c r="G41" i="4"/>
  <c r="G42" i="4"/>
  <c r="G44" i="4"/>
  <c r="G45" i="4"/>
  <c r="G46" i="4"/>
  <c r="G47" i="4"/>
  <c r="G48" i="4"/>
  <c r="G49" i="4"/>
  <c r="G51" i="4"/>
  <c r="G52" i="4"/>
  <c r="G53" i="4"/>
  <c r="G54" i="4"/>
  <c r="G55" i="4"/>
  <c r="G56" i="4"/>
  <c r="G57" i="4"/>
  <c r="G58" i="4"/>
  <c r="G59" i="4"/>
  <c r="G60" i="4"/>
  <c r="G61" i="4"/>
  <c r="G9" i="4"/>
  <c r="M10" i="1"/>
  <c r="Q54" i="1"/>
  <c r="Q46" i="1"/>
  <c r="Q10" i="1"/>
  <c r="Q19" i="1"/>
  <c r="F43" i="1"/>
  <c r="F42" i="1"/>
  <c r="D43" i="4"/>
  <c r="Q43" i="4" s="1"/>
  <c r="Q9" i="4"/>
  <c r="Q30" i="1"/>
  <c r="E47" i="1"/>
  <c r="F47" i="1" s="1"/>
  <c r="Q42" i="1"/>
  <c r="Q38" i="1"/>
  <c r="E39" i="1"/>
  <c r="F39" i="1" s="1"/>
  <c r="G43" i="4" l="1"/>
  <c r="H43" i="4" s="1"/>
  <c r="I43" i="4" s="1"/>
  <c r="E34" i="1"/>
  <c r="F34" i="1" s="1"/>
  <c r="E31" i="1"/>
  <c r="F31" i="1" s="1"/>
  <c r="Q26" i="1"/>
  <c r="M63" i="1"/>
  <c r="N63" i="1" s="1"/>
  <c r="O63" i="1" s="1"/>
  <c r="M54" i="1"/>
  <c r="N54" i="1" s="1"/>
  <c r="O54" i="1" s="1"/>
  <c r="M49" i="1"/>
  <c r="M45" i="1"/>
  <c r="M40" i="1"/>
  <c r="N40" i="1" s="1"/>
  <c r="O40" i="1" s="1"/>
  <c r="M33" i="1"/>
  <c r="N33" i="1" s="1"/>
  <c r="O33" i="1" s="1"/>
  <c r="M28" i="1"/>
  <c r="N28" i="1" s="1"/>
  <c r="O28" i="1" s="1"/>
  <c r="M25" i="1"/>
  <c r="N25" i="1" s="1"/>
  <c r="O25" i="1" s="1"/>
  <c r="E23" i="1"/>
  <c r="F23" i="1" s="1"/>
  <c r="Q23" i="1"/>
  <c r="M18" i="1"/>
  <c r="N18" i="1" s="1"/>
  <c r="O18" i="1" s="1"/>
  <c r="Q18" i="1"/>
  <c r="Q17" i="1"/>
  <c r="Q14" i="1"/>
  <c r="Q13" i="1"/>
  <c r="Q12" i="1"/>
  <c r="M14" i="1"/>
  <c r="N14" i="1" s="1"/>
  <c r="O14" i="1" s="1"/>
  <c r="N45" i="1" l="1"/>
  <c r="O45" i="1" s="1"/>
  <c r="N49" i="1"/>
  <c r="O49" i="1" s="1"/>
  <c r="M48" i="1"/>
  <c r="N48" i="1" s="1"/>
  <c r="O48" i="1" s="1"/>
  <c r="E27" i="1"/>
  <c r="F27" i="1" s="1"/>
  <c r="Q11" i="1"/>
  <c r="M11" i="1"/>
  <c r="M12" i="1"/>
  <c r="M13" i="1"/>
  <c r="M15" i="1"/>
  <c r="N15" i="1" s="1"/>
  <c r="O15" i="1" s="1"/>
  <c r="M16" i="1"/>
  <c r="N16" i="1" s="1"/>
  <c r="O16" i="1" s="1"/>
  <c r="M17" i="1"/>
  <c r="N17" i="1" s="1"/>
  <c r="O17" i="1" s="1"/>
  <c r="M19" i="1"/>
  <c r="N19" i="1" s="1"/>
  <c r="O19" i="1" s="1"/>
  <c r="M20" i="1"/>
  <c r="N20" i="1" s="1"/>
  <c r="O20" i="1" s="1"/>
  <c r="M21" i="1"/>
  <c r="M22" i="1"/>
  <c r="M23" i="1"/>
  <c r="N23" i="1" s="1"/>
  <c r="O23" i="1" s="1"/>
  <c r="M24" i="1"/>
  <c r="N24" i="1" s="1"/>
  <c r="O24" i="1" s="1"/>
  <c r="M26" i="1"/>
  <c r="M29" i="1"/>
  <c r="M30" i="1"/>
  <c r="N30" i="1" s="1"/>
  <c r="O30" i="1" s="1"/>
  <c r="M32" i="1"/>
  <c r="M34" i="1"/>
  <c r="N34" i="1" s="1"/>
  <c r="O34" i="1" s="1"/>
  <c r="M35" i="1"/>
  <c r="N35" i="1" s="1"/>
  <c r="O35" i="1" s="1"/>
  <c r="M36" i="1"/>
  <c r="M37" i="1"/>
  <c r="M38" i="1"/>
  <c r="M41" i="1"/>
  <c r="M42" i="1"/>
  <c r="N42" i="1" s="1"/>
  <c r="O42" i="1" s="1"/>
  <c r="M44" i="1"/>
  <c r="M46" i="1"/>
  <c r="N46" i="1" s="1"/>
  <c r="O46" i="1" s="1"/>
  <c r="M50" i="1"/>
  <c r="M51" i="1"/>
  <c r="N51" i="1" s="1"/>
  <c r="O51" i="1" s="1"/>
  <c r="M52" i="1"/>
  <c r="N52" i="1" s="1"/>
  <c r="O52" i="1" s="1"/>
  <c r="M53" i="1"/>
  <c r="N53" i="1" s="1"/>
  <c r="O53" i="1" s="1"/>
  <c r="M55" i="1"/>
  <c r="N55" i="1" s="1"/>
  <c r="O55" i="1" s="1"/>
  <c r="M56" i="1"/>
  <c r="N56" i="1" s="1"/>
  <c r="O56" i="1" s="1"/>
  <c r="M57" i="1"/>
  <c r="M58" i="1"/>
  <c r="M59" i="1"/>
  <c r="N59" i="1" s="1"/>
  <c r="O59" i="1" s="1"/>
  <c r="M60" i="1"/>
  <c r="N60" i="1" s="1"/>
  <c r="O60" i="1" s="1"/>
  <c r="M61" i="1"/>
  <c r="M62" i="1"/>
  <c r="D38" i="4"/>
  <c r="Q20" i="1"/>
  <c r="Q15" i="1"/>
  <c r="Q16" i="1"/>
  <c r="E7" i="4"/>
  <c r="E54" i="1"/>
  <c r="F54" i="1" s="1"/>
  <c r="E46" i="1"/>
  <c r="F46" i="1" s="1"/>
  <c r="E38" i="1"/>
  <c r="F38" i="1" s="1"/>
  <c r="E32" i="1"/>
  <c r="F32" i="1" s="1"/>
  <c r="E30" i="1"/>
  <c r="F30" i="1" s="1"/>
  <c r="E26" i="1"/>
  <c r="F26" i="1" s="1"/>
  <c r="E25" i="1"/>
  <c r="F25" i="1" s="1"/>
  <c r="E12" i="1"/>
  <c r="F12" i="1" s="1"/>
  <c r="E17" i="1"/>
  <c r="F17" i="1"/>
  <c r="E18" i="1"/>
  <c r="F18" i="1" s="1"/>
  <c r="E14" i="1"/>
  <c r="F14" i="1" s="1"/>
  <c r="E22" i="1"/>
  <c r="F22" i="1" s="1"/>
  <c r="E20" i="1"/>
  <c r="F20" i="1" s="1"/>
  <c r="E19" i="1"/>
  <c r="F19" i="1" s="1"/>
  <c r="E16" i="1"/>
  <c r="F16" i="1" s="1"/>
  <c r="E15" i="1"/>
  <c r="F15" i="1" s="1"/>
  <c r="E13" i="1"/>
  <c r="F13" i="1" s="1"/>
  <c r="E11" i="1"/>
  <c r="F11" i="1"/>
  <c r="E10" i="1"/>
  <c r="F10" i="1" s="1"/>
  <c r="K8" i="1"/>
  <c r="G38" i="4" l="1"/>
  <c r="H38" i="4" s="1"/>
  <c r="I38" i="4" s="1"/>
  <c r="Q38" i="4"/>
  <c r="N37" i="1"/>
  <c r="O37" i="1" s="1"/>
  <c r="I9" i="4"/>
  <c r="N11" i="1"/>
  <c r="O11" i="1" s="1"/>
  <c r="N62" i="1"/>
  <c r="O62" i="1" s="1"/>
  <c r="N29" i="1"/>
  <c r="O29" i="1" s="1"/>
  <c r="N22" i="1"/>
  <c r="O22" i="1" s="1"/>
  <c r="N61" i="1"/>
  <c r="O61" i="1" s="1"/>
  <c r="N12" i="1"/>
  <c r="O12" i="1" s="1"/>
  <c r="N21" i="1"/>
  <c r="O21" i="1" s="1"/>
  <c r="N58" i="1"/>
  <c r="O58" i="1" s="1"/>
  <c r="N57" i="1"/>
  <c r="O57" i="1" s="1"/>
  <c r="N50" i="1"/>
  <c r="O50" i="1" s="1"/>
  <c r="N32" i="1"/>
  <c r="O32" i="1" s="1"/>
  <c r="N38" i="1"/>
  <c r="O38" i="1" s="1"/>
  <c r="N26" i="1"/>
  <c r="O26" i="1" s="1"/>
  <c r="Q16" i="4"/>
  <c r="Q10" i="4"/>
  <c r="Q14" i="4"/>
  <c r="N41" i="1"/>
  <c r="O41" i="1" s="1"/>
  <c r="Q19" i="4"/>
  <c r="Q25" i="4"/>
  <c r="N36" i="1"/>
  <c r="O36" i="1" s="1"/>
  <c r="Q11" i="4"/>
  <c r="N44" i="1"/>
  <c r="O44" i="1" s="1"/>
  <c r="N13" i="1"/>
  <c r="O13" i="1" s="1"/>
  <c r="Q13" i="4"/>
  <c r="Q15" i="4"/>
  <c r="Q17" i="4"/>
  <c r="Q24" i="4"/>
  <c r="N10" i="1"/>
  <c r="O10" i="1" s="1"/>
</calcChain>
</file>

<file path=xl/sharedStrings.xml><?xml version="1.0" encoding="utf-8"?>
<sst xmlns="http://schemas.openxmlformats.org/spreadsheetml/2006/main" count="704" uniqueCount="216">
  <si>
    <t>TABLA DE EQUIVALENCIAS DE ASIGNATURAS ENTRE MALLAS CURRICULARES</t>
  </si>
  <si>
    <t>Malla curricular:</t>
  </si>
  <si>
    <t>Período:</t>
  </si>
  <si>
    <t>Período</t>
  </si>
  <si>
    <t>Período académico</t>
  </si>
  <si>
    <t>ASIGNATURAS</t>
  </si>
  <si>
    <t>CARGA HORARIA</t>
  </si>
  <si>
    <t>COMPONENTES DEL APRENDIZAJE</t>
  </si>
  <si>
    <t>CRITERIOS PARA DETERMINACIÓN DE LA EQUIVALENCIA</t>
  </si>
  <si>
    <t>Código</t>
  </si>
  <si>
    <t>Denominación</t>
  </si>
  <si>
    <t>Horas / SEMANA</t>
  </si>
  <si>
    <t>Horas / SEMESTRE</t>
  </si>
  <si>
    <t>CRÉDITOS</t>
  </si>
  <si>
    <t>Docencia asistida</t>
  </si>
  <si>
    <t>Prácticas de aplicación y experimentación de los aprendizajes</t>
  </si>
  <si>
    <t>Trabajo autónomo</t>
  </si>
  <si>
    <t>Horas por SEMANA</t>
  </si>
  <si>
    <t>1. CORRESPONDENCIA (UNIDAD DE ORGANIZACIÓN CURRICULAR)</t>
  </si>
  <si>
    <t>2. RELACIÓN DE LA CARGA HORARIA</t>
  </si>
  <si>
    <t>3. SIMILITUD DE CONTENIDOS</t>
  </si>
  <si>
    <t>EQUIVALENCIA</t>
  </si>
  <si>
    <t>PRIMERO</t>
  </si>
  <si>
    <t>Asignatura 01</t>
  </si>
  <si>
    <t>SI</t>
  </si>
  <si>
    <t>Asignatura 02</t>
  </si>
  <si>
    <t>Asignatura 03</t>
  </si>
  <si>
    <t>Asignatura 04</t>
  </si>
  <si>
    <t>Asignatura 05</t>
  </si>
  <si>
    <t>Asignatura 06</t>
  </si>
  <si>
    <t>Asignatura 07</t>
  </si>
  <si>
    <t>NO</t>
  </si>
  <si>
    <t>SEGUNDO</t>
  </si>
  <si>
    <t>Asignatura 08</t>
  </si>
  <si>
    <t>Asignatura 09</t>
  </si>
  <si>
    <t>Asignatura 10</t>
  </si>
  <si>
    <t>Asignatura 11</t>
  </si>
  <si>
    <t>Asignatura 12</t>
  </si>
  <si>
    <t>TERCERO</t>
  </si>
  <si>
    <t>CUARTO</t>
  </si>
  <si>
    <t>QUINTO</t>
  </si>
  <si>
    <t>SEXTO</t>
  </si>
  <si>
    <t>Elaborado por:</t>
  </si>
  <si>
    <t>Revisado por:</t>
  </si>
  <si>
    <t>Aprobado por:</t>
  </si>
  <si>
    <t>Fecha:</t>
  </si>
  <si>
    <t>Septiembre 2018 - Febrero 2019</t>
  </si>
  <si>
    <t>CONTABILIDAD</t>
  </si>
  <si>
    <t>ESTADISTICA I</t>
  </si>
  <si>
    <t>COSTOS</t>
  </si>
  <si>
    <t>ESTADISTICA INFERENCIAL</t>
  </si>
  <si>
    <t>FINANZAS CORPORATIVAS</t>
  </si>
  <si>
    <t>SEPTIMO</t>
  </si>
  <si>
    <t>OCTAVO</t>
  </si>
  <si>
    <t>NOVENO</t>
  </si>
  <si>
    <t>Asignatura 13</t>
  </si>
  <si>
    <t>Asignatura 14</t>
  </si>
  <si>
    <t>Asignatura 15</t>
  </si>
  <si>
    <t>Asignatura 16</t>
  </si>
  <si>
    <t>Asignatura 17</t>
  </si>
  <si>
    <t>Asignatura 18</t>
  </si>
  <si>
    <t>Asignatura 19</t>
  </si>
  <si>
    <t>Asignatura 20</t>
  </si>
  <si>
    <t>Asignatura 21</t>
  </si>
  <si>
    <t>Asignatura 22</t>
  </si>
  <si>
    <t>Asignatura 23</t>
  </si>
  <si>
    <t>Asignatura 24</t>
  </si>
  <si>
    <t>Asignatura 25</t>
  </si>
  <si>
    <t>Asignatura 26</t>
  </si>
  <si>
    <t>Asignatura 27</t>
  </si>
  <si>
    <t>Asignatura 28</t>
  </si>
  <si>
    <t>Asignatura 29</t>
  </si>
  <si>
    <t>Asignatura 30</t>
  </si>
  <si>
    <t>Asignatura 31</t>
  </si>
  <si>
    <t>Asignatura 32</t>
  </si>
  <si>
    <t>Asignatura 33</t>
  </si>
  <si>
    <t>Asignatura 34</t>
  </si>
  <si>
    <t>Asignatura 35</t>
  </si>
  <si>
    <t>Asignatura 36</t>
  </si>
  <si>
    <t>Asignatura 37</t>
  </si>
  <si>
    <t>Asignatura 38</t>
  </si>
  <si>
    <t>Asignatura 39</t>
  </si>
  <si>
    <t>Asignatura 40</t>
  </si>
  <si>
    <t>Asignatura 41</t>
  </si>
  <si>
    <t>Asignatura 42</t>
  </si>
  <si>
    <t>Asignatura 43</t>
  </si>
  <si>
    <t>Asignatura 44</t>
  </si>
  <si>
    <t>Asignatura 45</t>
  </si>
  <si>
    <t>Asignatura 46</t>
  </si>
  <si>
    <t>Asignatura 47</t>
  </si>
  <si>
    <t>Asignatura 48</t>
  </si>
  <si>
    <t>Asignatura 49</t>
  </si>
  <si>
    <t>ESTADISTICA II</t>
  </si>
  <si>
    <t>MICROECONOMIA I</t>
  </si>
  <si>
    <t>MICROECONOMIA II</t>
  </si>
  <si>
    <t>ESTADISTICA III</t>
  </si>
  <si>
    <t>MACROECONOMIA I</t>
  </si>
  <si>
    <t>MACROECONOMIA II</t>
  </si>
  <si>
    <t>ESTADISTICA IV</t>
  </si>
  <si>
    <t>PARA ESTUDIANTES QUE SE CAMBIAN DE LA MALLA 2013 A LA 2018</t>
  </si>
  <si>
    <t>OBSERVACION</t>
  </si>
  <si>
    <t>PARA ESTUDIANTES QUE SE QUEDAN EN LA MALLA 2013, PERO PUEDEN CURSAR ASIGNATURAS DE LA MALLA 2018 PARA LUEGO CONVALIDAR</t>
  </si>
  <si>
    <t>ESTADÍSTICA I</t>
  </si>
  <si>
    <t>MATEMÁTICAS I</t>
  </si>
  <si>
    <t>ESTADÍSTICA II</t>
  </si>
  <si>
    <t>Marzo 2013 - Agosto 2018</t>
  </si>
  <si>
    <t>INTRODUCCION A LA ECONOMIA</t>
  </si>
  <si>
    <t>MATEMATICAS I</t>
  </si>
  <si>
    <t>INTRODUCCION AL MARKETING</t>
  </si>
  <si>
    <t>ESTADISTICA DESCRIPTIVA</t>
  </si>
  <si>
    <t>REALIDAD SOCIAL Y CULTURAL</t>
  </si>
  <si>
    <t xml:space="preserve">MICROECONOMÍA I </t>
  </si>
  <si>
    <t xml:space="preserve">INTRODUCCIÓN AL MARKETING </t>
  </si>
  <si>
    <t>MICROECONOMIA</t>
  </si>
  <si>
    <t>MATEMATICAS II</t>
  </si>
  <si>
    <t>FUNDAMENTOS EN PSICOLOGIA</t>
  </si>
  <si>
    <t>ADMINISTRACION Y ORGANIZACIÓN</t>
  </si>
  <si>
    <t>MATEMATICAS III</t>
  </si>
  <si>
    <t>MARKETING ESTRATEGICO</t>
  </si>
  <si>
    <t>ESTADISTICA MULTIVARIANTE</t>
  </si>
  <si>
    <t>COMPORTAMIENTO AL CONSUMIDOR</t>
  </si>
  <si>
    <t>PLANIFICACION ESTRATEGICA</t>
  </si>
  <si>
    <t>ANTROPOLOGIA</t>
  </si>
  <si>
    <t>MACRO ECONOMIA</t>
  </si>
  <si>
    <t>INVESTIGACION DE MERCADOS</t>
  </si>
  <si>
    <t>ESTADISTICA APLICADA</t>
  </si>
  <si>
    <t>MATEMATICAS FINANCIERA</t>
  </si>
  <si>
    <t>EMPRENDIMIENTO EMPRESARIAL</t>
  </si>
  <si>
    <t>MARKETING POLITICO</t>
  </si>
  <si>
    <t>SISTEMAS DE INFORMACION</t>
  </si>
  <si>
    <t>INVESTIGACION OPERATIVA</t>
  </si>
  <si>
    <t>GESTION DE VENTAS Y NEGOCIACION</t>
  </si>
  <si>
    <t>ESTRATEGIA COMPETITIVA</t>
  </si>
  <si>
    <t>ESTRATEGIA DE PRODUCTO</t>
  </si>
  <si>
    <t>BRANDING</t>
  </si>
  <si>
    <t>MODELOS DE SIMULACION EN MARKETING</t>
  </si>
  <si>
    <t>ESTRATEGIA DE PRECIO</t>
  </si>
  <si>
    <t>FORMULACION Y EVALUACION DE PROYECTOS</t>
  </si>
  <si>
    <t>GERENCIA DE LA CALIDAD</t>
  </si>
  <si>
    <t>GERENCIA DE VENTAS</t>
  </si>
  <si>
    <t>MARKETING DIGITAL</t>
  </si>
  <si>
    <t>BUSSINESS ENGLISH</t>
  </si>
  <si>
    <t>COMUNICACIÓN COMERCIAL PUNTO DE VENTA</t>
  </si>
  <si>
    <t>GERENCIA DE DISTRIBUCION</t>
  </si>
  <si>
    <t>PLANES DE MARKETING</t>
  </si>
  <si>
    <t>MARKETING DE SERVICIOS</t>
  </si>
  <si>
    <t>PLANES DE MARKETING TACTICO</t>
  </si>
  <si>
    <t>AUDITORIA EN MARKETING</t>
  </si>
  <si>
    <t>MARKETING INTERNACIONAL</t>
  </si>
  <si>
    <t>AMBITOS DE ACTUACION</t>
  </si>
  <si>
    <t>METODOLOGIA DE LA INVESTIGACION</t>
  </si>
  <si>
    <t>COMPORTAMIENTO ORGANIZACIONAL</t>
  </si>
  <si>
    <t xml:space="preserve">INTRODUCCION AL MARKETING </t>
  </si>
  <si>
    <t>ADMINISTRACION I</t>
  </si>
  <si>
    <t xml:space="preserve">FUNDAMENTOS DE PSICOLOGIA </t>
  </si>
  <si>
    <t>DERECHO ECONOMICO EMPRESARIAL I</t>
  </si>
  <si>
    <t>ADMINISTRACION II</t>
  </si>
  <si>
    <t>MACROECONOMIA I/II</t>
  </si>
  <si>
    <t xml:space="preserve">MARKETING ESTRATEGICO </t>
  </si>
  <si>
    <t xml:space="preserve">COMPORTAMIENTO DEL CONSUMIDOR </t>
  </si>
  <si>
    <t>DERECHO ECONOMICO EMPRESARIAL II</t>
  </si>
  <si>
    <t>MACROECONOMIA II/II</t>
  </si>
  <si>
    <t xml:space="preserve">MATEMATICAS FINANCIERAS </t>
  </si>
  <si>
    <t>ESTRATEGIA COMPETITIVA I/II</t>
  </si>
  <si>
    <t>INVESTIGACION DE MERCADOS I/II</t>
  </si>
  <si>
    <t>ESTRATEGIA COMPETITIVA II/II</t>
  </si>
  <si>
    <t>INVESTIGACION DE MERCADOS II/II</t>
  </si>
  <si>
    <t xml:space="preserve">GESTION DE VENTAS Y NEGOCIACION </t>
  </si>
  <si>
    <t>INVESTIGACION OPERATIVA I/II</t>
  </si>
  <si>
    <t xml:space="preserve">GERENCIA FINANCIERA </t>
  </si>
  <si>
    <t xml:space="preserve">ESTRATEGIA DE PRODUCTO </t>
  </si>
  <si>
    <t xml:space="preserve">ESTRATEGIA DE PRECIO </t>
  </si>
  <si>
    <t>MODELOS DE SIMULACION Y PREDICCION I/II</t>
  </si>
  <si>
    <t>INVESTIGACION OPERATIVA II/II</t>
  </si>
  <si>
    <t>MODELOS DE SIMULACION Y PREDICCION II/II</t>
  </si>
  <si>
    <t>GERENCIA DE DISTRIBUCION Y VENTAS I/II</t>
  </si>
  <si>
    <t>GERENCIA EMPRESARIAL I/II</t>
  </si>
  <si>
    <t xml:space="preserve">INVESTIGACION CUALITATIVA </t>
  </si>
  <si>
    <t>GERENCIA DE DISTRIBUCION Y VENTAS II/II</t>
  </si>
  <si>
    <t>GESTION EMPRESARIAL II/II</t>
  </si>
  <si>
    <t>PUBLICIDAD</t>
  </si>
  <si>
    <t xml:space="preserve">PLANES DE MARKETING </t>
  </si>
  <si>
    <t xml:space="preserve">INGLES PARA NEGOCIOS </t>
  </si>
  <si>
    <t xml:space="preserve">METODOLOGIA DE INVESTIGACION </t>
  </si>
  <si>
    <t xml:space="preserve">MARKETING DE SERVICIOS </t>
  </si>
  <si>
    <t>AUDITORIA DE MARKETING</t>
  </si>
  <si>
    <t xml:space="preserve">MARKETING INTERNACIONAL </t>
  </si>
  <si>
    <t xml:space="preserve">REALIDAD SOCIAL Y CULTURAL </t>
  </si>
  <si>
    <t xml:space="preserve">MICROECONOMÍA II </t>
  </si>
  <si>
    <t xml:space="preserve">MATEMÁTICAS II </t>
  </si>
  <si>
    <t>Asignatura 50</t>
  </si>
  <si>
    <t>Asignatura 51</t>
  </si>
  <si>
    <t xml:space="preserve">DERECHO ECONOMICO EMPRESARIAL </t>
  </si>
  <si>
    <t>INVESTIGACION DE MERCADOS I</t>
  </si>
  <si>
    <t xml:space="preserve">CUARTO </t>
  </si>
  <si>
    <t>INVESTIGACION OPERATIVA I</t>
  </si>
  <si>
    <t>INVESTIGACION OPERATIVA II</t>
  </si>
  <si>
    <t xml:space="preserve">SEXTO </t>
  </si>
  <si>
    <t xml:space="preserve">SEPTIMO </t>
  </si>
  <si>
    <t>MODELOS DE SIMULACION EN MARKETING I</t>
  </si>
  <si>
    <t>MODELOS DE SIMULACION EN MARKETING II</t>
  </si>
  <si>
    <t>CAMPAÑAS PUBLICITARIAS</t>
  </si>
  <si>
    <t xml:space="preserve">Ing. FERNANDO PESÁNTEZ (Director de la Carrera) </t>
  </si>
  <si>
    <t xml:space="preserve">                                Ing. FERNANDO PESÁNTEZ. V </t>
  </si>
  <si>
    <t xml:space="preserve">Ing. Fernando Pesántez, Juan Fernando castillo </t>
  </si>
  <si>
    <t>OPTATIVA I</t>
  </si>
  <si>
    <t>OPTATIVA II</t>
  </si>
  <si>
    <t>OPTATIVA III</t>
  </si>
  <si>
    <t>OPTATIVA IV</t>
  </si>
  <si>
    <t>MACROECONOMIA</t>
  </si>
  <si>
    <t>COMUNICACIÓN COMERCIAL</t>
  </si>
  <si>
    <t xml:space="preserve">MARKETING ESTRATÉGICO </t>
  </si>
  <si>
    <t>Asignatura 52</t>
  </si>
  <si>
    <t>Asignatura 53</t>
  </si>
  <si>
    <t>Malla Marketing 2013</t>
  </si>
  <si>
    <t>Rediseño Carrera Mercadotecnia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</si>
</sst>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4" fillId="0" borderId="0"/>
  </cellStyleXfs>
  <cellXfs count="246">
    <xf numFmtId="0" fontId="0" fillId="0" borderId="0" xfId="0"/>
    <xf numFmtId="0" fontId="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0" fillId="0" borderId="0" xfId="1" applyFont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9" fontId="3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9" fontId="0" fillId="2" borderId="0" xfId="1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1" fillId="2" borderId="4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50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9" fontId="7" fillId="4" borderId="40" xfId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8" fillId="2" borderId="4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textRotation="90" wrapText="1"/>
    </xf>
    <xf numFmtId="0" fontId="12" fillId="0" borderId="50" xfId="0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center" vertical="center" textRotation="90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wrapText="1"/>
    </xf>
    <xf numFmtId="0" fontId="20" fillId="0" borderId="27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4" fillId="0" borderId="16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2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2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5" xfId="2" applyFont="1" applyFill="1" applyBorder="1" applyAlignment="1">
      <alignment vertical="center"/>
    </xf>
    <xf numFmtId="0" fontId="0" fillId="0" borderId="5" xfId="2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22" fillId="0" borderId="5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5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left" wrapText="1"/>
    </xf>
    <xf numFmtId="0" fontId="18" fillId="2" borderId="2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2" borderId="30" xfId="0" applyFont="1" applyFill="1" applyBorder="1" applyAlignment="1">
      <alignment horizontal="left" vertical="center" wrapText="1"/>
    </xf>
    <xf numFmtId="0" fontId="17" fillId="2" borderId="5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A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352328</xdr:colOff>
      <xdr:row>0</xdr:row>
      <xdr:rowOff>91651</xdr:rowOff>
    </xdr:from>
    <xdr:to>
      <xdr:col>2</xdr:col>
      <xdr:colOff>1264347</xdr:colOff>
      <xdr:row>2</xdr:row>
      <xdr:rowOff>53551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328" y="91651"/>
          <a:ext cx="2260436" cy="51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0</xdr:row>
      <xdr:rowOff>25400</xdr:rowOff>
    </xdr:from>
    <xdr:to>
      <xdr:col>2</xdr:col>
      <xdr:colOff>694170</xdr:colOff>
      <xdr:row>2</xdr:row>
      <xdr:rowOff>82550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5400"/>
          <a:ext cx="22574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1"/>
  <sheetViews>
    <sheetView topLeftCell="D43" workbookViewId="0">
      <selection activeCell="A2" sqref="A2:T2"/>
    </sheetView>
  </sheetViews>
  <sheetFormatPr baseColWidth="10" defaultColWidth="11.42578125" defaultRowHeight="12.75" x14ac:dyDescent="0.25"/>
  <cols>
    <col min="1" max="1" width="9.140625" style="1" customWidth="1"/>
    <col min="2" max="2" width="7.7109375" style="3" customWidth="1"/>
    <col min="3" max="3" width="44.28515625" style="1" customWidth="1"/>
    <col min="4" max="4" width="9.140625" style="2" customWidth="1"/>
    <col min="5" max="6" width="9.140625" style="1" customWidth="1"/>
    <col min="7" max="7" width="10.7109375" style="1" customWidth="1"/>
    <col min="8" max="8" width="12.85546875" style="5" customWidth="1"/>
    <col min="9" max="9" width="44.28515625" style="5" customWidth="1"/>
    <col min="10" max="15" width="8.28515625" style="3" customWidth="1"/>
    <col min="16" max="16" width="13.5703125" style="3" customWidth="1"/>
    <col min="17" max="18" width="10.7109375" style="3" customWidth="1"/>
    <col min="19" max="19" width="12.28515625" style="3" customWidth="1"/>
    <col min="20" max="21" width="24.42578125" style="3" customWidth="1"/>
    <col min="22" max="22" width="11.42578125" style="8"/>
    <col min="23" max="23" width="20" style="8" customWidth="1"/>
    <col min="24" max="35" width="11.42578125" style="8"/>
    <col min="36" max="16384" width="11.42578125" style="1"/>
  </cols>
  <sheetData>
    <row r="1" spans="1:35" s="8" customFormat="1" ht="15" x14ac:dyDescent="0.25">
      <c r="B1" s="13"/>
      <c r="C1" s="12"/>
      <c r="D1" s="2"/>
      <c r="H1" s="17"/>
      <c r="I1" s="17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30"/>
    </row>
    <row r="2" spans="1:35" s="8" customFormat="1" ht="28.5" x14ac:dyDescent="0.25">
      <c r="A2" s="220" t="s">
        <v>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9"/>
    </row>
    <row r="3" spans="1:35" s="8" customFormat="1" ht="15.95" customHeight="1" x14ac:dyDescent="0.25">
      <c r="A3" s="218" t="s">
        <v>99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8"/>
    </row>
    <row r="4" spans="1:35" s="8" customFormat="1" ht="15.95" customHeight="1" thickBot="1" x14ac:dyDescent="0.3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8"/>
      <c r="Q4" s="218"/>
      <c r="R4" s="218"/>
      <c r="S4" s="218"/>
      <c r="T4" s="218"/>
      <c r="U4" s="28"/>
    </row>
    <row r="5" spans="1:35" s="3" customFormat="1" ht="24.95" customHeight="1" x14ac:dyDescent="0.25">
      <c r="A5" s="113" t="s">
        <v>1</v>
      </c>
      <c r="B5" s="204" t="s">
        <v>214</v>
      </c>
      <c r="C5" s="204"/>
      <c r="D5" s="204"/>
      <c r="E5" s="204"/>
      <c r="F5" s="205"/>
      <c r="G5" s="113" t="s">
        <v>1</v>
      </c>
      <c r="H5" s="206" t="s">
        <v>215</v>
      </c>
      <c r="I5" s="206"/>
      <c r="J5" s="206"/>
      <c r="K5" s="206"/>
      <c r="L5" s="206"/>
      <c r="M5" s="206"/>
      <c r="N5" s="206"/>
      <c r="O5" s="207"/>
      <c r="P5" s="180" t="s">
        <v>8</v>
      </c>
      <c r="Q5" s="181"/>
      <c r="R5" s="181"/>
      <c r="S5" s="181"/>
      <c r="T5" s="182"/>
      <c r="U5" s="34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s="3" customFormat="1" ht="24.95" customHeight="1" thickBot="1" x14ac:dyDescent="0.3">
      <c r="A6" s="114" t="s">
        <v>2</v>
      </c>
      <c r="B6" s="208" t="s">
        <v>105</v>
      </c>
      <c r="C6" s="209"/>
      <c r="D6" s="209"/>
      <c r="E6" s="209"/>
      <c r="F6" s="209"/>
      <c r="G6" s="114" t="s">
        <v>3</v>
      </c>
      <c r="H6" s="210" t="s">
        <v>46</v>
      </c>
      <c r="I6" s="210"/>
      <c r="J6" s="210"/>
      <c r="K6" s="210"/>
      <c r="L6" s="210"/>
      <c r="M6" s="210"/>
      <c r="N6" s="210"/>
      <c r="O6" s="211"/>
      <c r="P6" s="183"/>
      <c r="Q6" s="184"/>
      <c r="R6" s="184"/>
      <c r="S6" s="184"/>
      <c r="T6" s="185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s="3" customFormat="1" ht="13.5" thickBot="1" x14ac:dyDescent="0.3">
      <c r="A7" s="191" t="s">
        <v>4</v>
      </c>
      <c r="B7" s="193" t="s">
        <v>5</v>
      </c>
      <c r="C7" s="194"/>
      <c r="D7" s="197" t="s">
        <v>6</v>
      </c>
      <c r="E7" s="198"/>
      <c r="F7" s="199"/>
      <c r="G7" s="200" t="s">
        <v>4</v>
      </c>
      <c r="H7" s="193" t="s">
        <v>5</v>
      </c>
      <c r="I7" s="194"/>
      <c r="J7" s="215" t="s">
        <v>7</v>
      </c>
      <c r="K7" s="216"/>
      <c r="L7" s="217"/>
      <c r="M7" s="197" t="s">
        <v>6</v>
      </c>
      <c r="N7" s="198"/>
      <c r="O7" s="199"/>
      <c r="P7" s="183"/>
      <c r="Q7" s="184"/>
      <c r="R7" s="184"/>
      <c r="S7" s="184"/>
      <c r="T7" s="185"/>
      <c r="U7" s="41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1:35" s="3" customFormat="1" ht="15" customHeight="1" thickBot="1" x14ac:dyDescent="0.3">
      <c r="A8" s="192"/>
      <c r="B8" s="195"/>
      <c r="C8" s="196"/>
      <c r="D8" s="54"/>
      <c r="E8" s="21">
        <v>16</v>
      </c>
      <c r="F8" s="22">
        <v>16</v>
      </c>
      <c r="G8" s="201"/>
      <c r="H8" s="195"/>
      <c r="I8" s="196"/>
      <c r="J8" s="23">
        <v>1.5</v>
      </c>
      <c r="K8" s="24">
        <f>1-L8</f>
        <v>0.5</v>
      </c>
      <c r="L8" s="55">
        <v>0.5</v>
      </c>
      <c r="M8" s="56"/>
      <c r="N8" s="21">
        <v>16</v>
      </c>
      <c r="O8" s="57">
        <v>16</v>
      </c>
      <c r="P8" s="186"/>
      <c r="Q8" s="187"/>
      <c r="R8" s="187"/>
      <c r="S8" s="187"/>
      <c r="T8" s="188"/>
      <c r="U8" s="41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s="3" customFormat="1" ht="63.75" thickBot="1" x14ac:dyDescent="0.3">
      <c r="A9" s="192"/>
      <c r="B9" s="90" t="s">
        <v>9</v>
      </c>
      <c r="C9" s="91" t="s">
        <v>10</v>
      </c>
      <c r="D9" s="117" t="s">
        <v>11</v>
      </c>
      <c r="E9" s="118" t="s">
        <v>12</v>
      </c>
      <c r="F9" s="91" t="s">
        <v>13</v>
      </c>
      <c r="G9" s="201"/>
      <c r="H9" s="90" t="s">
        <v>9</v>
      </c>
      <c r="I9" s="91" t="s">
        <v>10</v>
      </c>
      <c r="J9" s="92" t="s">
        <v>14</v>
      </c>
      <c r="K9" s="93" t="s">
        <v>15</v>
      </c>
      <c r="L9" s="94" t="s">
        <v>16</v>
      </c>
      <c r="M9" s="95" t="s">
        <v>17</v>
      </c>
      <c r="N9" s="96" t="s">
        <v>12</v>
      </c>
      <c r="O9" s="97" t="s">
        <v>13</v>
      </c>
      <c r="P9" s="98" t="s">
        <v>18</v>
      </c>
      <c r="Q9" s="81" t="s">
        <v>19</v>
      </c>
      <c r="R9" s="81" t="s">
        <v>20</v>
      </c>
      <c r="S9" s="81" t="s">
        <v>21</v>
      </c>
      <c r="T9" s="99" t="s">
        <v>100</v>
      </c>
      <c r="U9" s="42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s="8" customFormat="1" ht="15" x14ac:dyDescent="0.25">
      <c r="A10" s="154" t="s">
        <v>22</v>
      </c>
      <c r="B10" s="140">
        <v>9996</v>
      </c>
      <c r="C10" s="155" t="s">
        <v>111</v>
      </c>
      <c r="D10" s="140">
        <v>3</v>
      </c>
      <c r="E10" s="140">
        <f t="shared" ref="E10:E23" si="0">D10*$N$8</f>
        <v>48</v>
      </c>
      <c r="F10" s="156">
        <f t="shared" ref="F10:F23" si="1">E10/$O$8</f>
        <v>3</v>
      </c>
      <c r="G10" s="157" t="s">
        <v>22</v>
      </c>
      <c r="H10" s="100" t="s">
        <v>23</v>
      </c>
      <c r="I10" s="101" t="s">
        <v>106</v>
      </c>
      <c r="J10" s="140">
        <v>4</v>
      </c>
      <c r="K10" s="140">
        <v>3</v>
      </c>
      <c r="L10" s="140">
        <v>3</v>
      </c>
      <c r="M10" s="140">
        <f>SUM(J10:L10)</f>
        <v>10</v>
      </c>
      <c r="N10" s="140">
        <f t="shared" ref="N10:N23" si="2">M10*$N$8</f>
        <v>160</v>
      </c>
      <c r="O10" s="140">
        <f>N10/$O$8</f>
        <v>10</v>
      </c>
      <c r="P10" s="140" t="s">
        <v>24</v>
      </c>
      <c r="Q10" s="142">
        <f>D10/((J10+K10))</f>
        <v>0.42857142857142855</v>
      </c>
      <c r="R10" s="143">
        <v>0.7</v>
      </c>
      <c r="S10" s="140" t="s">
        <v>31</v>
      </c>
      <c r="T10" s="156"/>
      <c r="U10" s="32"/>
      <c r="V10" s="7"/>
      <c r="W10" s="7"/>
      <c r="Y10" s="7"/>
    </row>
    <row r="11" spans="1:35" s="8" customFormat="1" ht="15" x14ac:dyDescent="0.25">
      <c r="A11" s="158" t="s">
        <v>22</v>
      </c>
      <c r="B11" s="119">
        <v>9986</v>
      </c>
      <c r="C11" s="159" t="s">
        <v>103</v>
      </c>
      <c r="D11" s="119">
        <v>4</v>
      </c>
      <c r="E11" s="119">
        <f t="shared" si="0"/>
        <v>64</v>
      </c>
      <c r="F11" s="160">
        <f t="shared" si="1"/>
        <v>4</v>
      </c>
      <c r="G11" s="161" t="s">
        <v>22</v>
      </c>
      <c r="H11" s="103" t="s">
        <v>25</v>
      </c>
      <c r="I11" s="104" t="s">
        <v>107</v>
      </c>
      <c r="J11" s="119">
        <v>4</v>
      </c>
      <c r="K11" s="119">
        <v>3</v>
      </c>
      <c r="L11" s="119">
        <v>3</v>
      </c>
      <c r="M11" s="119">
        <f t="shared" ref="M11:M29" si="3">SUM(J11:L11)</f>
        <v>10</v>
      </c>
      <c r="N11" s="119">
        <f t="shared" si="2"/>
        <v>160</v>
      </c>
      <c r="O11" s="119">
        <f t="shared" ref="O11:O23" si="4">N11/$O$8</f>
        <v>10</v>
      </c>
      <c r="P11" s="119" t="s">
        <v>24</v>
      </c>
      <c r="Q11" s="146">
        <f>D11/((J11+K11))</f>
        <v>0.5714285714285714</v>
      </c>
      <c r="R11" s="147">
        <v>0.7</v>
      </c>
      <c r="S11" s="119" t="s">
        <v>31</v>
      </c>
      <c r="T11" s="162"/>
      <c r="U11" s="35"/>
      <c r="V11" s="7"/>
      <c r="W11" s="7"/>
      <c r="Y11" s="7"/>
    </row>
    <row r="12" spans="1:35" s="8" customFormat="1" ht="15" x14ac:dyDescent="0.25">
      <c r="A12" s="158" t="s">
        <v>22</v>
      </c>
      <c r="B12" s="119">
        <v>10602</v>
      </c>
      <c r="C12" s="159" t="s">
        <v>112</v>
      </c>
      <c r="D12" s="119">
        <v>4</v>
      </c>
      <c r="E12" s="119">
        <f>D12*$N$8</f>
        <v>64</v>
      </c>
      <c r="F12" s="160">
        <f>E12/$O$8</f>
        <v>4</v>
      </c>
      <c r="G12" s="161" t="s">
        <v>22</v>
      </c>
      <c r="H12" s="103" t="s">
        <v>26</v>
      </c>
      <c r="I12" s="104" t="s">
        <v>108</v>
      </c>
      <c r="J12" s="119">
        <v>3</v>
      </c>
      <c r="K12" s="119">
        <v>2</v>
      </c>
      <c r="L12" s="119">
        <v>2.5</v>
      </c>
      <c r="M12" s="119">
        <f t="shared" si="3"/>
        <v>7.5</v>
      </c>
      <c r="N12" s="119">
        <f t="shared" si="2"/>
        <v>120</v>
      </c>
      <c r="O12" s="119">
        <f t="shared" si="4"/>
        <v>7.5</v>
      </c>
      <c r="P12" s="119" t="s">
        <v>24</v>
      </c>
      <c r="Q12" s="146">
        <f>D12/((J12+K12))</f>
        <v>0.8</v>
      </c>
      <c r="R12" s="147">
        <v>0.9</v>
      </c>
      <c r="S12" s="119" t="s">
        <v>24</v>
      </c>
      <c r="T12" s="160"/>
      <c r="U12" s="32"/>
      <c r="V12" s="7"/>
      <c r="W12" s="7"/>
      <c r="Y12" s="7"/>
    </row>
    <row r="13" spans="1:35" s="8" customFormat="1" ht="15.75" customHeight="1" x14ac:dyDescent="0.25">
      <c r="A13" s="158" t="s">
        <v>40</v>
      </c>
      <c r="B13" s="119">
        <v>9990</v>
      </c>
      <c r="C13" s="159" t="s">
        <v>102</v>
      </c>
      <c r="D13" s="119">
        <v>4</v>
      </c>
      <c r="E13" s="119">
        <f t="shared" si="0"/>
        <v>64</v>
      </c>
      <c r="F13" s="160">
        <f t="shared" si="1"/>
        <v>4</v>
      </c>
      <c r="G13" s="161" t="s">
        <v>22</v>
      </c>
      <c r="H13" s="105" t="s">
        <v>27</v>
      </c>
      <c r="I13" s="104" t="s">
        <v>109</v>
      </c>
      <c r="J13" s="144">
        <v>4</v>
      </c>
      <c r="K13" s="119">
        <v>3</v>
      </c>
      <c r="L13" s="119">
        <v>3</v>
      </c>
      <c r="M13" s="119">
        <f t="shared" si="3"/>
        <v>10</v>
      </c>
      <c r="N13" s="119">
        <f t="shared" si="2"/>
        <v>160</v>
      </c>
      <c r="O13" s="119">
        <f t="shared" si="4"/>
        <v>10</v>
      </c>
      <c r="P13" s="119" t="s">
        <v>24</v>
      </c>
      <c r="Q13" s="146">
        <f>(D13)/((J13+K13))</f>
        <v>0.5714285714285714</v>
      </c>
      <c r="R13" s="147">
        <v>0.7</v>
      </c>
      <c r="S13" s="119" t="s">
        <v>31</v>
      </c>
      <c r="T13" s="163"/>
      <c r="U13" s="69"/>
      <c r="V13" s="7"/>
      <c r="Y13" s="7"/>
    </row>
    <row r="14" spans="1:35" s="8" customFormat="1" ht="15.75" customHeight="1" x14ac:dyDescent="0.25">
      <c r="A14" s="158" t="s">
        <v>41</v>
      </c>
      <c r="B14" s="119">
        <v>10603</v>
      </c>
      <c r="C14" s="159" t="s">
        <v>187</v>
      </c>
      <c r="D14" s="119">
        <v>3</v>
      </c>
      <c r="E14" s="119">
        <f>D14*$N$8</f>
        <v>48</v>
      </c>
      <c r="F14" s="160">
        <f>E14/$O$8</f>
        <v>3</v>
      </c>
      <c r="G14" s="161" t="s">
        <v>22</v>
      </c>
      <c r="H14" s="103" t="s">
        <v>28</v>
      </c>
      <c r="I14" s="104" t="s">
        <v>110</v>
      </c>
      <c r="J14" s="144">
        <v>3</v>
      </c>
      <c r="K14" s="119">
        <v>0.5</v>
      </c>
      <c r="L14" s="119">
        <v>4</v>
      </c>
      <c r="M14" s="119">
        <f t="shared" si="3"/>
        <v>7.5</v>
      </c>
      <c r="N14" s="119">
        <f t="shared" si="2"/>
        <v>120</v>
      </c>
      <c r="O14" s="119">
        <f t="shared" si="4"/>
        <v>7.5</v>
      </c>
      <c r="P14" s="119" t="s">
        <v>24</v>
      </c>
      <c r="Q14" s="146">
        <f>(D14)/((J14+K14))</f>
        <v>0.8571428571428571</v>
      </c>
      <c r="R14" s="147">
        <v>0.9</v>
      </c>
      <c r="S14" s="119" t="s">
        <v>24</v>
      </c>
      <c r="T14" s="163"/>
      <c r="U14" s="69"/>
      <c r="V14" s="7"/>
      <c r="Y14" s="7"/>
    </row>
    <row r="15" spans="1:35" s="8" customFormat="1" ht="15" x14ac:dyDescent="0.25">
      <c r="A15" s="158" t="s">
        <v>39</v>
      </c>
      <c r="B15" s="119">
        <v>10553</v>
      </c>
      <c r="C15" s="133" t="s">
        <v>47</v>
      </c>
      <c r="D15" s="119">
        <v>4</v>
      </c>
      <c r="E15" s="119">
        <f t="shared" si="0"/>
        <v>64</v>
      </c>
      <c r="F15" s="160">
        <f t="shared" si="1"/>
        <v>4</v>
      </c>
      <c r="G15" s="161" t="s">
        <v>22</v>
      </c>
      <c r="H15" s="103" t="s">
        <v>29</v>
      </c>
      <c r="I15" s="104" t="s">
        <v>47</v>
      </c>
      <c r="J15" s="119">
        <v>3</v>
      </c>
      <c r="K15" s="119">
        <v>2</v>
      </c>
      <c r="L15" s="119">
        <v>2.5</v>
      </c>
      <c r="M15" s="119">
        <f t="shared" si="3"/>
        <v>7.5</v>
      </c>
      <c r="N15" s="119">
        <f t="shared" si="2"/>
        <v>120</v>
      </c>
      <c r="O15" s="119">
        <f t="shared" si="4"/>
        <v>7.5</v>
      </c>
      <c r="P15" s="119" t="s">
        <v>24</v>
      </c>
      <c r="Q15" s="146">
        <f t="shared" ref="Q15:Q23" si="5">D15/((J15+K15))</f>
        <v>0.8</v>
      </c>
      <c r="R15" s="147">
        <v>0.85</v>
      </c>
      <c r="S15" s="119" t="s">
        <v>24</v>
      </c>
      <c r="T15" s="160"/>
      <c r="U15" s="69"/>
      <c r="V15" s="7"/>
      <c r="Y15" s="7"/>
    </row>
    <row r="16" spans="1:35" s="8" customFormat="1" ht="15" x14ac:dyDescent="0.25">
      <c r="A16" s="158" t="s">
        <v>22</v>
      </c>
      <c r="B16" s="119">
        <v>9997</v>
      </c>
      <c r="C16" s="164" t="s">
        <v>188</v>
      </c>
      <c r="D16" s="119">
        <v>3</v>
      </c>
      <c r="E16" s="119">
        <f t="shared" si="0"/>
        <v>48</v>
      </c>
      <c r="F16" s="160">
        <f t="shared" si="1"/>
        <v>3</v>
      </c>
      <c r="G16" s="161" t="s">
        <v>32</v>
      </c>
      <c r="H16" s="103" t="s">
        <v>30</v>
      </c>
      <c r="I16" s="104" t="s">
        <v>113</v>
      </c>
      <c r="J16" s="119">
        <v>3</v>
      </c>
      <c r="K16" s="119">
        <v>2.25</v>
      </c>
      <c r="L16" s="119">
        <v>2.25</v>
      </c>
      <c r="M16" s="119">
        <f t="shared" si="3"/>
        <v>7.5</v>
      </c>
      <c r="N16" s="119">
        <f t="shared" si="2"/>
        <v>120</v>
      </c>
      <c r="O16" s="119">
        <f t="shared" si="4"/>
        <v>7.5</v>
      </c>
      <c r="P16" s="119" t="s">
        <v>24</v>
      </c>
      <c r="Q16" s="146">
        <f t="shared" si="5"/>
        <v>0.5714285714285714</v>
      </c>
      <c r="R16" s="147">
        <v>0.75</v>
      </c>
      <c r="S16" s="119" t="s">
        <v>31</v>
      </c>
      <c r="T16" s="162"/>
      <c r="U16" s="35"/>
      <c r="V16" s="7"/>
      <c r="W16" s="7"/>
      <c r="Y16" s="7"/>
    </row>
    <row r="17" spans="1:25" s="8" customFormat="1" ht="15.75" customHeight="1" x14ac:dyDescent="0.25">
      <c r="A17" s="158" t="s">
        <v>32</v>
      </c>
      <c r="B17" s="119">
        <v>9987</v>
      </c>
      <c r="C17" s="159" t="s">
        <v>189</v>
      </c>
      <c r="D17" s="119">
        <v>4</v>
      </c>
      <c r="E17" s="119">
        <f>D17*$N$8</f>
        <v>64</v>
      </c>
      <c r="F17" s="160">
        <f>E17/$O$8</f>
        <v>4</v>
      </c>
      <c r="G17" s="161" t="s">
        <v>32</v>
      </c>
      <c r="H17" s="105" t="s">
        <v>33</v>
      </c>
      <c r="I17" s="104" t="s">
        <v>114</v>
      </c>
      <c r="J17" s="119">
        <v>4</v>
      </c>
      <c r="K17" s="119">
        <v>3</v>
      </c>
      <c r="L17" s="119">
        <v>3</v>
      </c>
      <c r="M17" s="119">
        <f>SUM(J17:L17)</f>
        <v>10</v>
      </c>
      <c r="N17" s="119">
        <f>M17*$N$8</f>
        <v>160</v>
      </c>
      <c r="O17" s="119">
        <f>N17/$O$8</f>
        <v>10</v>
      </c>
      <c r="P17" s="119" t="s">
        <v>24</v>
      </c>
      <c r="Q17" s="146">
        <f>(D17)/((J17+K17))</f>
        <v>0.5714285714285714</v>
      </c>
      <c r="R17" s="147">
        <v>0.7</v>
      </c>
      <c r="S17" s="119" t="s">
        <v>31</v>
      </c>
      <c r="T17" s="163"/>
      <c r="U17" s="69"/>
      <c r="V17" s="7"/>
      <c r="W17" s="7"/>
      <c r="Y17" s="7"/>
    </row>
    <row r="18" spans="1:25" s="8" customFormat="1" ht="15.75" customHeight="1" x14ac:dyDescent="0.25">
      <c r="A18" s="158" t="s">
        <v>38</v>
      </c>
      <c r="B18" s="119">
        <v>10604</v>
      </c>
      <c r="C18" s="159" t="s">
        <v>154</v>
      </c>
      <c r="D18" s="119">
        <v>3</v>
      </c>
      <c r="E18" s="119">
        <f>D18*$N$8</f>
        <v>48</v>
      </c>
      <c r="F18" s="160">
        <f>E18/$O$8</f>
        <v>3</v>
      </c>
      <c r="G18" s="161" t="s">
        <v>32</v>
      </c>
      <c r="H18" s="103" t="s">
        <v>34</v>
      </c>
      <c r="I18" s="104" t="s">
        <v>115</v>
      </c>
      <c r="J18" s="119">
        <v>3</v>
      </c>
      <c r="K18" s="119">
        <v>0.5</v>
      </c>
      <c r="L18" s="119">
        <v>4</v>
      </c>
      <c r="M18" s="119">
        <f>SUM(J18:L18)</f>
        <v>7.5</v>
      </c>
      <c r="N18" s="119">
        <f>M18*$N$8</f>
        <v>120</v>
      </c>
      <c r="O18" s="119">
        <f>N18/$O$8</f>
        <v>7.5</v>
      </c>
      <c r="P18" s="119" t="s">
        <v>24</v>
      </c>
      <c r="Q18" s="146">
        <f>(D18)/((J18+K18))</f>
        <v>0.8571428571428571</v>
      </c>
      <c r="R18" s="147">
        <v>0.9</v>
      </c>
      <c r="S18" s="119" t="s">
        <v>24</v>
      </c>
      <c r="T18" s="163"/>
      <c r="U18" s="69"/>
      <c r="V18" s="7"/>
      <c r="W18" s="7"/>
      <c r="Y18" s="7"/>
    </row>
    <row r="19" spans="1:25" s="8" customFormat="1" ht="15" x14ac:dyDescent="0.25">
      <c r="A19" s="158" t="s">
        <v>22</v>
      </c>
      <c r="B19" s="119">
        <v>9991</v>
      </c>
      <c r="C19" s="164" t="s">
        <v>104</v>
      </c>
      <c r="D19" s="119">
        <v>4</v>
      </c>
      <c r="E19" s="119">
        <f t="shared" si="0"/>
        <v>64</v>
      </c>
      <c r="F19" s="160">
        <f t="shared" si="1"/>
        <v>4</v>
      </c>
      <c r="G19" s="161" t="s">
        <v>32</v>
      </c>
      <c r="H19" s="103" t="s">
        <v>35</v>
      </c>
      <c r="I19" s="104" t="s">
        <v>50</v>
      </c>
      <c r="J19" s="119">
        <v>3</v>
      </c>
      <c r="K19" s="119">
        <v>2</v>
      </c>
      <c r="L19" s="119">
        <v>2.5</v>
      </c>
      <c r="M19" s="119">
        <f t="shared" si="3"/>
        <v>7.5</v>
      </c>
      <c r="N19" s="119">
        <f t="shared" si="2"/>
        <v>120</v>
      </c>
      <c r="O19" s="119">
        <f t="shared" si="4"/>
        <v>7.5</v>
      </c>
      <c r="P19" s="119" t="s">
        <v>24</v>
      </c>
      <c r="Q19" s="146">
        <f t="shared" si="5"/>
        <v>0.8</v>
      </c>
      <c r="R19" s="147">
        <v>0.85</v>
      </c>
      <c r="S19" s="119" t="s">
        <v>24</v>
      </c>
      <c r="T19" s="160"/>
      <c r="U19" s="31"/>
      <c r="V19" s="7"/>
      <c r="W19" s="7"/>
      <c r="Y19" s="7"/>
    </row>
    <row r="20" spans="1:25" s="8" customFormat="1" ht="15" x14ac:dyDescent="0.25">
      <c r="A20" s="158" t="s">
        <v>32</v>
      </c>
      <c r="B20" s="119">
        <v>10556</v>
      </c>
      <c r="C20" s="164" t="s">
        <v>49</v>
      </c>
      <c r="D20" s="165">
        <v>4</v>
      </c>
      <c r="E20" s="119">
        <f t="shared" si="0"/>
        <v>64</v>
      </c>
      <c r="F20" s="160">
        <f t="shared" si="1"/>
        <v>4</v>
      </c>
      <c r="G20" s="161" t="s">
        <v>32</v>
      </c>
      <c r="H20" s="103" t="s">
        <v>36</v>
      </c>
      <c r="I20" s="104" t="s">
        <v>49</v>
      </c>
      <c r="J20" s="119">
        <v>3</v>
      </c>
      <c r="K20" s="119">
        <v>1.5</v>
      </c>
      <c r="L20" s="119">
        <v>3</v>
      </c>
      <c r="M20" s="119">
        <f t="shared" si="3"/>
        <v>7.5</v>
      </c>
      <c r="N20" s="119">
        <f>M20*$N$8</f>
        <v>120</v>
      </c>
      <c r="O20" s="119">
        <f>N20/$O$8</f>
        <v>7.5</v>
      </c>
      <c r="P20" s="119" t="s">
        <v>24</v>
      </c>
      <c r="Q20" s="146">
        <f t="shared" si="5"/>
        <v>0.88888888888888884</v>
      </c>
      <c r="R20" s="147">
        <v>0.95</v>
      </c>
      <c r="S20" s="119" t="s">
        <v>24</v>
      </c>
      <c r="T20" s="160"/>
      <c r="U20" s="31"/>
      <c r="V20" s="7"/>
      <c r="W20" s="7"/>
      <c r="Y20" s="7"/>
    </row>
    <row r="21" spans="1:25" s="8" customFormat="1" ht="15" x14ac:dyDescent="0.25">
      <c r="A21" s="158"/>
      <c r="B21" s="102"/>
      <c r="C21" s="164"/>
      <c r="D21" s="165"/>
      <c r="E21" s="119"/>
      <c r="F21" s="160"/>
      <c r="G21" s="161" t="s">
        <v>32</v>
      </c>
      <c r="H21" s="105" t="s">
        <v>37</v>
      </c>
      <c r="I21" s="104" t="s">
        <v>116</v>
      </c>
      <c r="J21" s="119">
        <v>3</v>
      </c>
      <c r="K21" s="119">
        <v>2.25</v>
      </c>
      <c r="L21" s="119">
        <v>2.25</v>
      </c>
      <c r="M21" s="119">
        <f t="shared" si="3"/>
        <v>7.5</v>
      </c>
      <c r="N21" s="119">
        <f t="shared" si="2"/>
        <v>120</v>
      </c>
      <c r="O21" s="119">
        <f t="shared" si="4"/>
        <v>7.5</v>
      </c>
      <c r="P21" s="119"/>
      <c r="Q21" s="146"/>
      <c r="R21" s="147"/>
      <c r="S21" s="119" t="s">
        <v>31</v>
      </c>
      <c r="T21" s="160"/>
      <c r="U21" s="32"/>
      <c r="V21" s="7"/>
      <c r="W21" s="7"/>
      <c r="Y21" s="7"/>
    </row>
    <row r="22" spans="1:25" s="8" customFormat="1" ht="15" x14ac:dyDescent="0.25">
      <c r="A22" s="158" t="s">
        <v>38</v>
      </c>
      <c r="B22" s="119">
        <v>9988</v>
      </c>
      <c r="C22" s="132" t="s">
        <v>117</v>
      </c>
      <c r="D22" s="119">
        <v>4</v>
      </c>
      <c r="E22" s="119">
        <f t="shared" si="0"/>
        <v>64</v>
      </c>
      <c r="F22" s="160">
        <f t="shared" si="1"/>
        <v>4</v>
      </c>
      <c r="G22" s="161" t="s">
        <v>38</v>
      </c>
      <c r="H22" s="103" t="s">
        <v>55</v>
      </c>
      <c r="I22" s="104" t="s">
        <v>117</v>
      </c>
      <c r="J22" s="119">
        <v>4</v>
      </c>
      <c r="K22" s="119">
        <v>3</v>
      </c>
      <c r="L22" s="119">
        <v>3</v>
      </c>
      <c r="M22" s="119">
        <f t="shared" si="3"/>
        <v>10</v>
      </c>
      <c r="N22" s="119">
        <f t="shared" si="2"/>
        <v>160</v>
      </c>
      <c r="O22" s="119">
        <f t="shared" si="4"/>
        <v>10</v>
      </c>
      <c r="P22" s="119" t="s">
        <v>24</v>
      </c>
      <c r="Q22" s="146">
        <f t="shared" si="5"/>
        <v>0.5714285714285714</v>
      </c>
      <c r="R22" s="147">
        <v>0.7</v>
      </c>
      <c r="S22" s="119" t="s">
        <v>31</v>
      </c>
      <c r="T22" s="162"/>
      <c r="U22" s="35"/>
      <c r="V22" s="7"/>
      <c r="W22" s="7"/>
      <c r="Y22" s="7"/>
    </row>
    <row r="23" spans="1:25" s="8" customFormat="1" ht="15" x14ac:dyDescent="0.25">
      <c r="A23" s="158"/>
      <c r="B23" s="119">
        <v>10605</v>
      </c>
      <c r="C23" s="164" t="s">
        <v>211</v>
      </c>
      <c r="D23" s="119">
        <v>4</v>
      </c>
      <c r="E23" s="119">
        <f t="shared" si="0"/>
        <v>64</v>
      </c>
      <c r="F23" s="160">
        <f t="shared" si="1"/>
        <v>4</v>
      </c>
      <c r="G23" s="161" t="s">
        <v>38</v>
      </c>
      <c r="H23" s="103" t="s">
        <v>56</v>
      </c>
      <c r="I23" s="104" t="s">
        <v>118</v>
      </c>
      <c r="J23" s="119">
        <v>4</v>
      </c>
      <c r="K23" s="119">
        <v>1</v>
      </c>
      <c r="L23" s="119">
        <v>5</v>
      </c>
      <c r="M23" s="119">
        <f t="shared" si="3"/>
        <v>10</v>
      </c>
      <c r="N23" s="119">
        <f t="shared" si="2"/>
        <v>160</v>
      </c>
      <c r="O23" s="119">
        <f t="shared" si="4"/>
        <v>10</v>
      </c>
      <c r="P23" s="119" t="s">
        <v>24</v>
      </c>
      <c r="Q23" s="146">
        <f t="shared" si="5"/>
        <v>0.8</v>
      </c>
      <c r="R23" s="147">
        <v>0.85</v>
      </c>
      <c r="S23" s="119" t="s">
        <v>24</v>
      </c>
      <c r="T23" s="160"/>
      <c r="U23" s="32"/>
      <c r="V23" s="7"/>
      <c r="W23" s="7"/>
      <c r="Y23" s="7"/>
    </row>
    <row r="24" spans="1:25" s="8" customFormat="1" ht="15.75" customHeight="1" x14ac:dyDescent="0.25">
      <c r="A24" s="158"/>
      <c r="B24" s="119"/>
      <c r="C24" s="159"/>
      <c r="D24" s="119"/>
      <c r="E24" s="119"/>
      <c r="F24" s="160"/>
      <c r="G24" s="161" t="s">
        <v>38</v>
      </c>
      <c r="H24" s="103" t="s">
        <v>57</v>
      </c>
      <c r="I24" s="104" t="s">
        <v>119</v>
      </c>
      <c r="J24" s="119">
        <v>3</v>
      </c>
      <c r="K24" s="119">
        <v>2.25</v>
      </c>
      <c r="L24" s="119">
        <v>2.25</v>
      </c>
      <c r="M24" s="119">
        <f t="shared" si="3"/>
        <v>7.5</v>
      </c>
      <c r="N24" s="119">
        <f t="shared" ref="N24:N29" si="6">M24*$N$8</f>
        <v>120</v>
      </c>
      <c r="O24" s="119">
        <f t="shared" ref="O24:O29" si="7">N24/$O$8</f>
        <v>7.5</v>
      </c>
      <c r="P24" s="119"/>
      <c r="Q24" s="146"/>
      <c r="R24" s="147"/>
      <c r="S24" s="119" t="s">
        <v>31</v>
      </c>
      <c r="T24" s="160"/>
      <c r="U24" s="32"/>
      <c r="V24" s="7"/>
      <c r="W24" s="7"/>
      <c r="Y24" s="7"/>
    </row>
    <row r="25" spans="1:25" s="8" customFormat="1" ht="15.75" customHeight="1" x14ac:dyDescent="0.25">
      <c r="A25" s="158" t="s">
        <v>38</v>
      </c>
      <c r="B25" s="119">
        <v>10681</v>
      </c>
      <c r="C25" s="159" t="s">
        <v>159</v>
      </c>
      <c r="D25" s="119">
        <v>3</v>
      </c>
      <c r="E25" s="119">
        <f t="shared" ref="E25:E26" si="8">D25*$N$8</f>
        <v>48</v>
      </c>
      <c r="F25" s="160">
        <f t="shared" ref="F25:F26" si="9">E25/$O$8</f>
        <v>3</v>
      </c>
      <c r="G25" s="161" t="s">
        <v>38</v>
      </c>
      <c r="H25" s="103" t="s">
        <v>58</v>
      </c>
      <c r="I25" s="104" t="s">
        <v>120</v>
      </c>
      <c r="J25" s="119">
        <v>3</v>
      </c>
      <c r="K25" s="119">
        <v>0.5</v>
      </c>
      <c r="L25" s="119">
        <v>4</v>
      </c>
      <c r="M25" s="119">
        <f t="shared" ref="M25" si="10">SUM(J25:L25)</f>
        <v>7.5</v>
      </c>
      <c r="N25" s="119">
        <f t="shared" ref="N25" si="11">M25*$N$8</f>
        <v>120</v>
      </c>
      <c r="O25" s="119">
        <f t="shared" si="7"/>
        <v>7.5</v>
      </c>
      <c r="P25" s="119" t="s">
        <v>24</v>
      </c>
      <c r="Q25" s="146">
        <f>(D25)/((J25+K25))</f>
        <v>0.8571428571428571</v>
      </c>
      <c r="R25" s="147">
        <v>0.95</v>
      </c>
      <c r="S25" s="119" t="s">
        <v>24</v>
      </c>
      <c r="T25" s="160"/>
      <c r="U25" s="32"/>
      <c r="V25" s="7"/>
      <c r="W25" s="7"/>
      <c r="Y25" s="7"/>
    </row>
    <row r="26" spans="1:25" s="8" customFormat="1" ht="15.75" customHeight="1" x14ac:dyDescent="0.25">
      <c r="A26" s="158" t="s">
        <v>38</v>
      </c>
      <c r="B26" s="119">
        <v>10001</v>
      </c>
      <c r="C26" s="159" t="s">
        <v>155</v>
      </c>
      <c r="D26" s="119">
        <v>3</v>
      </c>
      <c r="E26" s="119">
        <f t="shared" si="8"/>
        <v>48</v>
      </c>
      <c r="F26" s="160">
        <f t="shared" si="9"/>
        <v>3</v>
      </c>
      <c r="G26" s="173" t="s">
        <v>38</v>
      </c>
      <c r="H26" s="190" t="s">
        <v>59</v>
      </c>
      <c r="I26" s="179" t="s">
        <v>192</v>
      </c>
      <c r="J26" s="176">
        <v>3</v>
      </c>
      <c r="K26" s="176">
        <v>2.25</v>
      </c>
      <c r="L26" s="176">
        <v>2.25</v>
      </c>
      <c r="M26" s="176">
        <f t="shared" si="3"/>
        <v>7.5</v>
      </c>
      <c r="N26" s="176">
        <f t="shared" si="6"/>
        <v>120</v>
      </c>
      <c r="O26" s="176">
        <f t="shared" si="7"/>
        <v>7.5</v>
      </c>
      <c r="P26" s="176" t="s">
        <v>24</v>
      </c>
      <c r="Q26" s="177">
        <f>(D26+D27)/((J26+K26))</f>
        <v>1.1428571428571428</v>
      </c>
      <c r="R26" s="178">
        <v>0.95</v>
      </c>
      <c r="S26" s="176" t="s">
        <v>24</v>
      </c>
      <c r="T26" s="174"/>
      <c r="U26" s="35"/>
      <c r="V26" s="7"/>
      <c r="W26" s="7"/>
      <c r="Y26" s="7"/>
    </row>
    <row r="27" spans="1:25" s="8" customFormat="1" ht="15.75" customHeight="1" x14ac:dyDescent="0.25">
      <c r="A27" s="158" t="s">
        <v>39</v>
      </c>
      <c r="B27" s="119">
        <v>10002</v>
      </c>
      <c r="C27" s="164" t="s">
        <v>160</v>
      </c>
      <c r="D27" s="119">
        <v>3</v>
      </c>
      <c r="E27" s="119">
        <f>D27*$N$8</f>
        <v>48</v>
      </c>
      <c r="F27" s="160">
        <f>E27/$O$8</f>
        <v>3</v>
      </c>
      <c r="G27" s="173"/>
      <c r="H27" s="190"/>
      <c r="I27" s="179"/>
      <c r="J27" s="176"/>
      <c r="K27" s="176"/>
      <c r="L27" s="176"/>
      <c r="M27" s="176"/>
      <c r="N27" s="176"/>
      <c r="O27" s="176"/>
      <c r="P27" s="176"/>
      <c r="Q27" s="177"/>
      <c r="R27" s="178"/>
      <c r="S27" s="176"/>
      <c r="T27" s="174"/>
      <c r="U27" s="35"/>
      <c r="V27" s="7"/>
      <c r="W27" s="7"/>
      <c r="Y27" s="7"/>
    </row>
    <row r="28" spans="1:25" s="8" customFormat="1" ht="15.75" customHeight="1" x14ac:dyDescent="0.25">
      <c r="A28" s="158"/>
      <c r="B28" s="119"/>
      <c r="C28" s="152"/>
      <c r="D28" s="152"/>
      <c r="E28" s="152"/>
      <c r="F28" s="163"/>
      <c r="G28" s="161"/>
      <c r="H28" s="103" t="s">
        <v>60</v>
      </c>
      <c r="I28" s="104" t="s">
        <v>121</v>
      </c>
      <c r="J28" s="119">
        <v>3</v>
      </c>
      <c r="K28" s="119">
        <v>2.25</v>
      </c>
      <c r="L28" s="119">
        <v>2.25</v>
      </c>
      <c r="M28" s="119">
        <f t="shared" ref="M28" si="12">SUM(J28:L28)</f>
        <v>7.5</v>
      </c>
      <c r="N28" s="119">
        <f t="shared" ref="N28" si="13">M28*$N$8</f>
        <v>120</v>
      </c>
      <c r="O28" s="119">
        <f t="shared" si="7"/>
        <v>7.5</v>
      </c>
      <c r="P28" s="119"/>
      <c r="Q28" s="146"/>
      <c r="R28" s="147"/>
      <c r="S28" s="119" t="s">
        <v>31</v>
      </c>
      <c r="T28" s="166"/>
      <c r="U28" s="35"/>
      <c r="V28" s="7"/>
      <c r="W28" s="7"/>
      <c r="Y28" s="7"/>
    </row>
    <row r="29" spans="1:25" s="8" customFormat="1" ht="15" x14ac:dyDescent="0.25">
      <c r="A29" s="158"/>
      <c r="B29" s="119"/>
      <c r="C29" s="152"/>
      <c r="D29" s="119"/>
      <c r="E29" s="119"/>
      <c r="F29" s="160"/>
      <c r="G29" s="161" t="s">
        <v>39</v>
      </c>
      <c r="H29" s="103" t="s">
        <v>61</v>
      </c>
      <c r="I29" s="104" t="s">
        <v>122</v>
      </c>
      <c r="J29" s="119">
        <v>2</v>
      </c>
      <c r="K29" s="119">
        <v>1.5</v>
      </c>
      <c r="L29" s="119">
        <v>1.5</v>
      </c>
      <c r="M29" s="119">
        <f t="shared" si="3"/>
        <v>5</v>
      </c>
      <c r="N29" s="119">
        <f t="shared" si="6"/>
        <v>80</v>
      </c>
      <c r="O29" s="119">
        <f t="shared" si="7"/>
        <v>5</v>
      </c>
      <c r="P29" s="119"/>
      <c r="Q29" s="146"/>
      <c r="R29" s="147"/>
      <c r="S29" s="119" t="s">
        <v>31</v>
      </c>
      <c r="T29" s="162"/>
      <c r="U29" s="35"/>
      <c r="V29" s="7"/>
      <c r="W29" s="7"/>
      <c r="Y29" s="7"/>
    </row>
    <row r="30" spans="1:25" s="8" customFormat="1" ht="15.75" customHeight="1" x14ac:dyDescent="0.25">
      <c r="A30" s="158" t="s">
        <v>38</v>
      </c>
      <c r="B30" s="119">
        <v>10022</v>
      </c>
      <c r="C30" s="164" t="s">
        <v>96</v>
      </c>
      <c r="D30" s="119">
        <v>3</v>
      </c>
      <c r="E30" s="119">
        <f t="shared" ref="E30:E34" si="14">D30*$N$8</f>
        <v>48</v>
      </c>
      <c r="F30" s="160">
        <f t="shared" ref="F30:F34" si="15">E30/$O$8</f>
        <v>3</v>
      </c>
      <c r="G30" s="173" t="s">
        <v>39</v>
      </c>
      <c r="H30" s="190" t="s">
        <v>62</v>
      </c>
      <c r="I30" s="221" t="s">
        <v>123</v>
      </c>
      <c r="J30" s="176">
        <v>3</v>
      </c>
      <c r="K30" s="176">
        <v>2.25</v>
      </c>
      <c r="L30" s="176">
        <v>2.25</v>
      </c>
      <c r="M30" s="176">
        <f t="shared" ref="M30" si="16">SUM(J30:L30)</f>
        <v>7.5</v>
      </c>
      <c r="N30" s="176">
        <f t="shared" ref="N30" si="17">M30*$N$8</f>
        <v>120</v>
      </c>
      <c r="O30" s="176">
        <f t="shared" ref="O30" si="18">N30/$O$8</f>
        <v>7.5</v>
      </c>
      <c r="P30" s="176" t="s">
        <v>24</v>
      </c>
      <c r="Q30" s="177">
        <f>(D30+D31)/((J30+K30))</f>
        <v>1.1428571428571428</v>
      </c>
      <c r="R30" s="178">
        <v>0.8</v>
      </c>
      <c r="S30" s="176" t="s">
        <v>24</v>
      </c>
      <c r="T30" s="175"/>
      <c r="U30" s="32"/>
      <c r="V30" s="7"/>
      <c r="W30" s="7"/>
      <c r="Y30" s="7"/>
    </row>
    <row r="31" spans="1:25" s="8" customFormat="1" ht="16.5" customHeight="1" x14ac:dyDescent="0.25">
      <c r="A31" s="158" t="s">
        <v>39</v>
      </c>
      <c r="B31" s="119">
        <v>10023</v>
      </c>
      <c r="C31" s="152" t="s">
        <v>97</v>
      </c>
      <c r="D31" s="119">
        <v>3</v>
      </c>
      <c r="E31" s="119">
        <f t="shared" si="14"/>
        <v>48</v>
      </c>
      <c r="F31" s="160">
        <f t="shared" si="15"/>
        <v>3</v>
      </c>
      <c r="G31" s="173"/>
      <c r="H31" s="190"/>
      <c r="I31" s="221"/>
      <c r="J31" s="176"/>
      <c r="K31" s="176"/>
      <c r="L31" s="176"/>
      <c r="M31" s="176"/>
      <c r="N31" s="176"/>
      <c r="O31" s="176"/>
      <c r="P31" s="176"/>
      <c r="Q31" s="177"/>
      <c r="R31" s="178"/>
      <c r="S31" s="176"/>
      <c r="T31" s="175"/>
      <c r="U31" s="66"/>
      <c r="V31" s="7"/>
      <c r="W31" s="7"/>
      <c r="Y31" s="7"/>
    </row>
    <row r="32" spans="1:25" s="8" customFormat="1" ht="15.75" customHeight="1" x14ac:dyDescent="0.25">
      <c r="A32" s="158" t="s">
        <v>39</v>
      </c>
      <c r="B32" s="119">
        <v>10606</v>
      </c>
      <c r="C32" s="152" t="s">
        <v>193</v>
      </c>
      <c r="D32" s="119">
        <v>4</v>
      </c>
      <c r="E32" s="119">
        <f t="shared" si="14"/>
        <v>64</v>
      </c>
      <c r="F32" s="160">
        <f t="shared" si="15"/>
        <v>4</v>
      </c>
      <c r="G32" s="161" t="s">
        <v>39</v>
      </c>
      <c r="H32" s="103" t="s">
        <v>63</v>
      </c>
      <c r="I32" s="104" t="s">
        <v>124</v>
      </c>
      <c r="J32" s="148">
        <v>4</v>
      </c>
      <c r="K32" s="119">
        <v>3</v>
      </c>
      <c r="L32" s="119">
        <v>3</v>
      </c>
      <c r="M32" s="119">
        <f t="shared" ref="M32" si="19">SUM(J32:L32)</f>
        <v>10</v>
      </c>
      <c r="N32" s="119">
        <f>M32*$N$8</f>
        <v>160</v>
      </c>
      <c r="O32" s="119">
        <f t="shared" ref="O32" si="20">N32/$O$8</f>
        <v>10</v>
      </c>
      <c r="P32" s="119" t="s">
        <v>24</v>
      </c>
      <c r="Q32" s="146">
        <f>D32/(J32+K32)</f>
        <v>0.5714285714285714</v>
      </c>
      <c r="R32" s="147">
        <v>0.75</v>
      </c>
      <c r="S32" s="119" t="s">
        <v>31</v>
      </c>
      <c r="T32" s="160"/>
      <c r="U32" s="32"/>
      <c r="V32" s="7"/>
      <c r="W32" s="7"/>
      <c r="Y32" s="7"/>
    </row>
    <row r="33" spans="1:25" s="8" customFormat="1" ht="15.75" customHeight="1" x14ac:dyDescent="0.25">
      <c r="A33" s="158"/>
      <c r="B33" s="102"/>
      <c r="C33" s="152"/>
      <c r="D33" s="119"/>
      <c r="E33" s="119"/>
      <c r="F33" s="160"/>
      <c r="G33" s="161" t="s">
        <v>39</v>
      </c>
      <c r="H33" s="103" t="s">
        <v>64</v>
      </c>
      <c r="I33" s="104" t="s">
        <v>125</v>
      </c>
      <c r="J33" s="148">
        <v>3</v>
      </c>
      <c r="K33" s="119">
        <v>2.25</v>
      </c>
      <c r="L33" s="119">
        <v>2.25</v>
      </c>
      <c r="M33" s="119">
        <f t="shared" ref="M33" si="21">SUM(J33:L33)</f>
        <v>7.5</v>
      </c>
      <c r="N33" s="119">
        <f>M33*$N$8</f>
        <v>120</v>
      </c>
      <c r="O33" s="119">
        <f t="shared" ref="O33" si="22">N33/$O$8</f>
        <v>7.5</v>
      </c>
      <c r="P33" s="119"/>
      <c r="Q33" s="146"/>
      <c r="R33" s="147"/>
      <c r="S33" s="119" t="s">
        <v>31</v>
      </c>
      <c r="T33" s="160"/>
      <c r="U33" s="32"/>
      <c r="V33" s="7"/>
      <c r="W33" s="7"/>
      <c r="Y33" s="7"/>
    </row>
    <row r="34" spans="1:25" s="8" customFormat="1" ht="15" x14ac:dyDescent="0.25">
      <c r="A34" s="158" t="s">
        <v>194</v>
      </c>
      <c r="B34" s="119">
        <v>10024</v>
      </c>
      <c r="C34" s="164" t="s">
        <v>126</v>
      </c>
      <c r="D34" s="165">
        <v>4</v>
      </c>
      <c r="E34" s="119">
        <f t="shared" si="14"/>
        <v>64</v>
      </c>
      <c r="F34" s="160">
        <f t="shared" si="15"/>
        <v>4</v>
      </c>
      <c r="G34" s="161" t="s">
        <v>39</v>
      </c>
      <c r="H34" s="103" t="s">
        <v>65</v>
      </c>
      <c r="I34" s="104" t="s">
        <v>126</v>
      </c>
      <c r="J34" s="119">
        <v>4</v>
      </c>
      <c r="K34" s="119">
        <v>3</v>
      </c>
      <c r="L34" s="119">
        <v>3</v>
      </c>
      <c r="M34" s="119">
        <f>SUM(J34:L34)</f>
        <v>10</v>
      </c>
      <c r="N34" s="119">
        <f>M34*$N$8</f>
        <v>160</v>
      </c>
      <c r="O34" s="119">
        <f>N34/$O$8</f>
        <v>10</v>
      </c>
      <c r="P34" s="119" t="s">
        <v>24</v>
      </c>
      <c r="Q34" s="146">
        <f>D34/(J34+K34)</f>
        <v>0.5714285714285714</v>
      </c>
      <c r="R34" s="147">
        <v>0.75</v>
      </c>
      <c r="S34" s="119" t="s">
        <v>31</v>
      </c>
      <c r="T34" s="167"/>
      <c r="U34" s="36"/>
      <c r="V34" s="7"/>
      <c r="W34" s="7"/>
      <c r="Y34" s="7"/>
    </row>
    <row r="35" spans="1:25" s="8" customFormat="1" ht="15" x14ac:dyDescent="0.25">
      <c r="A35" s="158"/>
      <c r="B35" s="119"/>
      <c r="C35" s="164"/>
      <c r="D35" s="165"/>
      <c r="E35" s="119"/>
      <c r="F35" s="160"/>
      <c r="G35" s="161" t="s">
        <v>39</v>
      </c>
      <c r="H35" s="105" t="s">
        <v>66</v>
      </c>
      <c r="I35" s="104" t="s">
        <v>127</v>
      </c>
      <c r="J35" s="119">
        <v>2</v>
      </c>
      <c r="K35" s="119">
        <v>1.5</v>
      </c>
      <c r="L35" s="119">
        <v>1.5</v>
      </c>
      <c r="M35" s="119">
        <f>SUM(J35:L35)</f>
        <v>5</v>
      </c>
      <c r="N35" s="119">
        <f>M35*$N$8</f>
        <v>80</v>
      </c>
      <c r="O35" s="119">
        <f>N35/$O$8</f>
        <v>5</v>
      </c>
      <c r="P35" s="119"/>
      <c r="Q35" s="146"/>
      <c r="R35" s="147"/>
      <c r="S35" s="119" t="s">
        <v>31</v>
      </c>
      <c r="T35" s="162"/>
      <c r="U35" s="35"/>
      <c r="V35" s="7"/>
      <c r="W35" s="7"/>
      <c r="Y35" s="7"/>
    </row>
    <row r="36" spans="1:25" s="8" customFormat="1" ht="15" x14ac:dyDescent="0.25">
      <c r="A36" s="158"/>
      <c r="B36" s="119"/>
      <c r="C36" s="164"/>
      <c r="D36" s="119"/>
      <c r="E36" s="119"/>
      <c r="F36" s="160"/>
      <c r="G36" s="161" t="s">
        <v>40</v>
      </c>
      <c r="H36" s="103" t="s">
        <v>67</v>
      </c>
      <c r="I36" s="104" t="s">
        <v>128</v>
      </c>
      <c r="J36" s="119">
        <v>3</v>
      </c>
      <c r="K36" s="119">
        <v>2.25</v>
      </c>
      <c r="L36" s="119">
        <v>2.25</v>
      </c>
      <c r="M36" s="119">
        <f t="shared" ref="M36:M42" si="23">SUM(J36:L36)</f>
        <v>7.5</v>
      </c>
      <c r="N36" s="119">
        <f t="shared" ref="N36:N42" si="24">M36*$N$8</f>
        <v>120</v>
      </c>
      <c r="O36" s="119">
        <f t="shared" ref="O36:O42" si="25">N36/$O$8</f>
        <v>7.5</v>
      </c>
      <c r="P36" s="119"/>
      <c r="Q36" s="146"/>
      <c r="R36" s="147"/>
      <c r="S36" s="119" t="s">
        <v>31</v>
      </c>
      <c r="T36" s="160"/>
      <c r="U36" s="31"/>
      <c r="V36" s="7"/>
      <c r="W36" s="7"/>
      <c r="Y36" s="7"/>
    </row>
    <row r="37" spans="1:25" s="8" customFormat="1" ht="15" x14ac:dyDescent="0.25">
      <c r="A37" s="158"/>
      <c r="B37" s="119"/>
      <c r="C37" s="152"/>
      <c r="D37" s="119"/>
      <c r="E37" s="119"/>
      <c r="F37" s="160"/>
      <c r="G37" s="161" t="s">
        <v>40</v>
      </c>
      <c r="H37" s="103" t="s">
        <v>68</v>
      </c>
      <c r="I37" s="104" t="s">
        <v>129</v>
      </c>
      <c r="J37" s="119">
        <v>4</v>
      </c>
      <c r="K37" s="119">
        <v>3</v>
      </c>
      <c r="L37" s="119">
        <v>3</v>
      </c>
      <c r="M37" s="119">
        <f t="shared" si="23"/>
        <v>10</v>
      </c>
      <c r="N37" s="119">
        <f t="shared" si="24"/>
        <v>160</v>
      </c>
      <c r="O37" s="119">
        <f t="shared" si="25"/>
        <v>10</v>
      </c>
      <c r="P37" s="119"/>
      <c r="Q37" s="146"/>
      <c r="R37" s="147"/>
      <c r="S37" s="119" t="s">
        <v>31</v>
      </c>
      <c r="T37" s="160"/>
      <c r="U37" s="31"/>
      <c r="V37" s="7"/>
      <c r="W37" s="7"/>
      <c r="Y37" s="7"/>
    </row>
    <row r="38" spans="1:25" s="17" customFormat="1" ht="15.75" customHeight="1" x14ac:dyDescent="0.25">
      <c r="A38" s="158" t="s">
        <v>40</v>
      </c>
      <c r="B38" s="119">
        <v>10694</v>
      </c>
      <c r="C38" s="164" t="s">
        <v>195</v>
      </c>
      <c r="D38" s="119">
        <v>4</v>
      </c>
      <c r="E38" s="119">
        <f t="shared" ref="E38:E39" si="26">D38*$N$8</f>
        <v>64</v>
      </c>
      <c r="F38" s="160">
        <f t="shared" ref="F38:F43" si="27">E38/$O$8</f>
        <v>4</v>
      </c>
      <c r="G38" s="173" t="s">
        <v>40</v>
      </c>
      <c r="H38" s="190" t="s">
        <v>69</v>
      </c>
      <c r="I38" s="179" t="s">
        <v>130</v>
      </c>
      <c r="J38" s="176">
        <v>4</v>
      </c>
      <c r="K38" s="176">
        <v>3</v>
      </c>
      <c r="L38" s="176">
        <v>3</v>
      </c>
      <c r="M38" s="176">
        <f t="shared" si="23"/>
        <v>10</v>
      </c>
      <c r="N38" s="176">
        <f t="shared" si="24"/>
        <v>160</v>
      </c>
      <c r="O38" s="176">
        <f t="shared" si="25"/>
        <v>10</v>
      </c>
      <c r="P38" s="176" t="s">
        <v>24</v>
      </c>
      <c r="Q38" s="177">
        <f>(D38+D39)/((J38+K38))</f>
        <v>1.1428571428571428</v>
      </c>
      <c r="R38" s="178">
        <v>1</v>
      </c>
      <c r="S38" s="176" t="s">
        <v>24</v>
      </c>
      <c r="T38" s="175"/>
      <c r="U38" s="39"/>
      <c r="V38" s="40"/>
      <c r="W38" s="40"/>
      <c r="Y38" s="40"/>
    </row>
    <row r="39" spans="1:25" s="17" customFormat="1" ht="15.75" customHeight="1" x14ac:dyDescent="0.25">
      <c r="A39" s="158" t="s">
        <v>41</v>
      </c>
      <c r="B39" s="119">
        <v>10695</v>
      </c>
      <c r="C39" s="164" t="s">
        <v>196</v>
      </c>
      <c r="D39" s="119">
        <v>4</v>
      </c>
      <c r="E39" s="119">
        <f t="shared" si="26"/>
        <v>64</v>
      </c>
      <c r="F39" s="160">
        <f t="shared" si="27"/>
        <v>4</v>
      </c>
      <c r="G39" s="173"/>
      <c r="H39" s="190"/>
      <c r="I39" s="179"/>
      <c r="J39" s="176"/>
      <c r="K39" s="176"/>
      <c r="L39" s="176"/>
      <c r="M39" s="176"/>
      <c r="N39" s="176"/>
      <c r="O39" s="176"/>
      <c r="P39" s="176"/>
      <c r="Q39" s="177"/>
      <c r="R39" s="178"/>
      <c r="S39" s="176"/>
      <c r="T39" s="175"/>
      <c r="U39" s="39"/>
      <c r="V39" s="40"/>
      <c r="W39" s="40"/>
      <c r="Y39" s="40"/>
    </row>
    <row r="40" spans="1:25" s="17" customFormat="1" ht="15.75" customHeight="1" x14ac:dyDescent="0.25">
      <c r="A40" s="158"/>
      <c r="B40" s="119"/>
      <c r="C40" s="133"/>
      <c r="D40" s="119"/>
      <c r="E40" s="119"/>
      <c r="F40" s="160"/>
      <c r="G40" s="161" t="s">
        <v>40</v>
      </c>
      <c r="H40" s="105" t="s">
        <v>70</v>
      </c>
      <c r="I40" s="104" t="s">
        <v>131</v>
      </c>
      <c r="J40" s="119">
        <v>3</v>
      </c>
      <c r="K40" s="119">
        <v>2.25</v>
      </c>
      <c r="L40" s="119">
        <v>2.25</v>
      </c>
      <c r="M40" s="119">
        <f t="shared" ref="M40" si="28">SUM(J40:L40)</f>
        <v>7.5</v>
      </c>
      <c r="N40" s="119">
        <f t="shared" ref="N40" si="29">M40*$N$8</f>
        <v>120</v>
      </c>
      <c r="O40" s="119">
        <f t="shared" ref="O40" si="30">N40/$O$8</f>
        <v>7.5</v>
      </c>
      <c r="P40" s="119"/>
      <c r="Q40" s="146"/>
      <c r="R40" s="147"/>
      <c r="S40" s="119" t="s">
        <v>31</v>
      </c>
      <c r="T40" s="163"/>
      <c r="U40" s="39"/>
      <c r="V40" s="40"/>
      <c r="W40" s="40"/>
      <c r="Y40" s="40"/>
    </row>
    <row r="41" spans="1:25" s="8" customFormat="1" ht="15" x14ac:dyDescent="0.25">
      <c r="A41" s="158"/>
      <c r="B41" s="119"/>
      <c r="C41" s="152"/>
      <c r="D41" s="119"/>
      <c r="E41" s="119"/>
      <c r="F41" s="160"/>
      <c r="G41" s="161" t="s">
        <v>40</v>
      </c>
      <c r="H41" s="103" t="s">
        <v>71</v>
      </c>
      <c r="I41" s="104" t="s">
        <v>51</v>
      </c>
      <c r="J41" s="119">
        <v>4</v>
      </c>
      <c r="K41" s="119">
        <v>3</v>
      </c>
      <c r="L41" s="119">
        <v>3</v>
      </c>
      <c r="M41" s="119">
        <f t="shared" si="23"/>
        <v>10</v>
      </c>
      <c r="N41" s="119">
        <f t="shared" si="24"/>
        <v>160</v>
      </c>
      <c r="O41" s="119">
        <f t="shared" si="25"/>
        <v>10</v>
      </c>
      <c r="P41" s="119"/>
      <c r="Q41" s="146"/>
      <c r="R41" s="147"/>
      <c r="S41" s="119" t="s">
        <v>31</v>
      </c>
      <c r="T41" s="162"/>
      <c r="U41" s="35"/>
      <c r="V41" s="7"/>
      <c r="W41" s="7"/>
      <c r="Y41" s="7"/>
    </row>
    <row r="42" spans="1:25" s="8" customFormat="1" ht="15.75" customHeight="1" x14ac:dyDescent="0.25">
      <c r="A42" s="158" t="s">
        <v>52</v>
      </c>
      <c r="B42" s="119">
        <v>10051</v>
      </c>
      <c r="C42" s="132" t="s">
        <v>163</v>
      </c>
      <c r="D42" s="119">
        <v>4</v>
      </c>
      <c r="E42" s="119">
        <v>64</v>
      </c>
      <c r="F42" s="160">
        <f t="shared" si="27"/>
        <v>4</v>
      </c>
      <c r="G42" s="161"/>
      <c r="H42" s="190" t="s">
        <v>72</v>
      </c>
      <c r="I42" s="179" t="s">
        <v>132</v>
      </c>
      <c r="J42" s="176">
        <v>3</v>
      </c>
      <c r="K42" s="176">
        <v>2.25</v>
      </c>
      <c r="L42" s="176">
        <v>2.25</v>
      </c>
      <c r="M42" s="176">
        <f t="shared" si="23"/>
        <v>7.5</v>
      </c>
      <c r="N42" s="176">
        <f t="shared" si="24"/>
        <v>120</v>
      </c>
      <c r="O42" s="176">
        <f t="shared" si="25"/>
        <v>7.5</v>
      </c>
      <c r="P42" s="176" t="s">
        <v>24</v>
      </c>
      <c r="Q42" s="177">
        <f>(D42+D43)/((J42+K42))</f>
        <v>1.5238095238095237</v>
      </c>
      <c r="R42" s="178">
        <v>1</v>
      </c>
      <c r="S42" s="176" t="s">
        <v>24</v>
      </c>
      <c r="T42" s="175"/>
      <c r="U42" s="31"/>
      <c r="V42" s="7"/>
      <c r="W42" s="7"/>
      <c r="Y42" s="7"/>
    </row>
    <row r="43" spans="1:25" s="8" customFormat="1" ht="16.5" customHeight="1" x14ac:dyDescent="0.25">
      <c r="A43" s="158" t="s">
        <v>53</v>
      </c>
      <c r="B43" s="119">
        <v>10052</v>
      </c>
      <c r="C43" s="132" t="s">
        <v>165</v>
      </c>
      <c r="D43" s="119">
        <v>4</v>
      </c>
      <c r="E43" s="119">
        <v>64</v>
      </c>
      <c r="F43" s="160">
        <f t="shared" si="27"/>
        <v>4</v>
      </c>
      <c r="G43" s="161"/>
      <c r="H43" s="190"/>
      <c r="I43" s="179"/>
      <c r="J43" s="176"/>
      <c r="K43" s="176"/>
      <c r="L43" s="176"/>
      <c r="M43" s="176"/>
      <c r="N43" s="176"/>
      <c r="O43" s="176"/>
      <c r="P43" s="176"/>
      <c r="Q43" s="177"/>
      <c r="R43" s="178"/>
      <c r="S43" s="176"/>
      <c r="T43" s="175"/>
      <c r="U43" s="69"/>
      <c r="V43" s="7"/>
      <c r="W43" s="7"/>
      <c r="Y43" s="7"/>
    </row>
    <row r="44" spans="1:25" s="8" customFormat="1" ht="15.75" customHeight="1" x14ac:dyDescent="0.25">
      <c r="A44" s="158"/>
      <c r="B44" s="119"/>
      <c r="C44" s="152"/>
      <c r="D44" s="119"/>
      <c r="E44" s="119"/>
      <c r="F44" s="160"/>
      <c r="G44" s="161" t="s">
        <v>41</v>
      </c>
      <c r="H44" s="103" t="s">
        <v>73</v>
      </c>
      <c r="I44" s="104" t="s">
        <v>133</v>
      </c>
      <c r="J44" s="119">
        <v>4</v>
      </c>
      <c r="K44" s="119">
        <v>3</v>
      </c>
      <c r="L44" s="119">
        <v>3</v>
      </c>
      <c r="M44" s="119">
        <f t="shared" ref="M44:M51" si="31">SUM(J44:L44)</f>
        <v>10</v>
      </c>
      <c r="N44" s="119">
        <f t="shared" ref="N44:N51" si="32">M44*$N$8</f>
        <v>160</v>
      </c>
      <c r="O44" s="119">
        <f t="shared" ref="O44:O51" si="33">N44/$O$8</f>
        <v>10</v>
      </c>
      <c r="P44" s="119"/>
      <c r="Q44" s="146"/>
      <c r="R44" s="147"/>
      <c r="S44" s="119" t="s">
        <v>31</v>
      </c>
      <c r="T44" s="163"/>
      <c r="U44" s="31"/>
      <c r="V44" s="7"/>
      <c r="W44" s="7"/>
      <c r="Y44" s="7"/>
    </row>
    <row r="45" spans="1:25" s="8" customFormat="1" ht="15.75" customHeight="1" x14ac:dyDescent="0.25">
      <c r="A45" s="158"/>
      <c r="B45" s="119"/>
      <c r="C45" s="152"/>
      <c r="D45" s="119"/>
      <c r="E45" s="119"/>
      <c r="F45" s="160"/>
      <c r="G45" s="161" t="s">
        <v>41</v>
      </c>
      <c r="H45" s="105" t="s">
        <v>74</v>
      </c>
      <c r="I45" s="104" t="s">
        <v>134</v>
      </c>
      <c r="J45" s="119">
        <v>3</v>
      </c>
      <c r="K45" s="119">
        <v>2.25</v>
      </c>
      <c r="L45" s="119">
        <v>2.25</v>
      </c>
      <c r="M45" s="119">
        <f t="shared" si="31"/>
        <v>7.5</v>
      </c>
      <c r="N45" s="119">
        <f t="shared" si="32"/>
        <v>120</v>
      </c>
      <c r="O45" s="119">
        <f t="shared" si="33"/>
        <v>7.5</v>
      </c>
      <c r="P45" s="119"/>
      <c r="Q45" s="146"/>
      <c r="R45" s="147"/>
      <c r="S45" s="119" t="s">
        <v>31</v>
      </c>
      <c r="T45" s="163"/>
      <c r="U45" s="31"/>
      <c r="V45" s="7"/>
      <c r="W45" s="7"/>
      <c r="Y45" s="7"/>
    </row>
    <row r="46" spans="1:25" s="8" customFormat="1" ht="15.75" customHeight="1" x14ac:dyDescent="0.25">
      <c r="A46" s="158" t="s">
        <v>197</v>
      </c>
      <c r="B46" s="119">
        <v>10613</v>
      </c>
      <c r="C46" s="152" t="s">
        <v>199</v>
      </c>
      <c r="D46" s="165">
        <v>4</v>
      </c>
      <c r="E46" s="119">
        <f t="shared" ref="E46:E47" si="34">D46*$N$8</f>
        <v>64</v>
      </c>
      <c r="F46" s="160">
        <f t="shared" ref="F46:F47" si="35">E46/$O$8</f>
        <v>4</v>
      </c>
      <c r="G46" s="173" t="s">
        <v>41</v>
      </c>
      <c r="H46" s="190" t="s">
        <v>75</v>
      </c>
      <c r="I46" s="179" t="s">
        <v>135</v>
      </c>
      <c r="J46" s="176">
        <v>4</v>
      </c>
      <c r="K46" s="176">
        <v>3</v>
      </c>
      <c r="L46" s="176">
        <v>3</v>
      </c>
      <c r="M46" s="176">
        <f t="shared" si="31"/>
        <v>10</v>
      </c>
      <c r="N46" s="176">
        <f t="shared" si="32"/>
        <v>160</v>
      </c>
      <c r="O46" s="176">
        <f t="shared" si="33"/>
        <v>10</v>
      </c>
      <c r="P46" s="176" t="s">
        <v>24</v>
      </c>
      <c r="Q46" s="177">
        <f>(D46+D47)/((J46+K46))</f>
        <v>1.1428571428571428</v>
      </c>
      <c r="R46" s="178">
        <v>1</v>
      </c>
      <c r="S46" s="176" t="s">
        <v>24</v>
      </c>
      <c r="T46" s="174"/>
      <c r="U46" s="35"/>
      <c r="V46" s="7"/>
      <c r="W46" s="7"/>
      <c r="Y46" s="7"/>
    </row>
    <row r="47" spans="1:25" s="8" customFormat="1" ht="16.5" customHeight="1" x14ac:dyDescent="0.25">
      <c r="A47" s="158" t="s">
        <v>198</v>
      </c>
      <c r="B47" s="119">
        <v>10614</v>
      </c>
      <c r="C47" s="152" t="s">
        <v>200</v>
      </c>
      <c r="D47" s="165">
        <v>4</v>
      </c>
      <c r="E47" s="119">
        <f t="shared" si="34"/>
        <v>64</v>
      </c>
      <c r="F47" s="160">
        <f t="shared" si="35"/>
        <v>4</v>
      </c>
      <c r="G47" s="173"/>
      <c r="H47" s="190"/>
      <c r="I47" s="179"/>
      <c r="J47" s="176"/>
      <c r="K47" s="176"/>
      <c r="L47" s="176"/>
      <c r="M47" s="176"/>
      <c r="N47" s="176"/>
      <c r="O47" s="176"/>
      <c r="P47" s="176"/>
      <c r="Q47" s="177"/>
      <c r="R47" s="178"/>
      <c r="S47" s="176"/>
      <c r="T47" s="174"/>
      <c r="U47" s="35"/>
      <c r="V47" s="7"/>
      <c r="W47" s="7"/>
      <c r="Y47" s="7"/>
    </row>
    <row r="48" spans="1:25" s="8" customFormat="1" ht="15.75" customHeight="1" x14ac:dyDescent="0.25">
      <c r="A48" s="158"/>
      <c r="B48" s="119"/>
      <c r="C48" s="159"/>
      <c r="D48" s="165"/>
      <c r="E48" s="119"/>
      <c r="F48" s="160"/>
      <c r="G48" s="161" t="s">
        <v>41</v>
      </c>
      <c r="H48" s="103" t="s">
        <v>76</v>
      </c>
      <c r="I48" s="104" t="s">
        <v>136</v>
      </c>
      <c r="J48" s="119">
        <v>4</v>
      </c>
      <c r="K48" s="119">
        <v>3</v>
      </c>
      <c r="L48" s="119">
        <v>3</v>
      </c>
      <c r="M48" s="119">
        <f t="shared" si="31"/>
        <v>10</v>
      </c>
      <c r="N48" s="119">
        <f t="shared" si="32"/>
        <v>160</v>
      </c>
      <c r="O48" s="119">
        <f t="shared" si="33"/>
        <v>10</v>
      </c>
      <c r="P48" s="119"/>
      <c r="Q48" s="146"/>
      <c r="R48" s="147"/>
      <c r="S48" s="119" t="s">
        <v>31</v>
      </c>
      <c r="T48" s="163"/>
      <c r="U48" s="31"/>
      <c r="V48" s="7"/>
      <c r="W48" s="7"/>
      <c r="Y48" s="7"/>
    </row>
    <row r="49" spans="1:25" s="8" customFormat="1" ht="15.75" customHeight="1" x14ac:dyDescent="0.25">
      <c r="A49" s="158"/>
      <c r="B49" s="119"/>
      <c r="C49" s="159"/>
      <c r="D49" s="165"/>
      <c r="E49" s="119"/>
      <c r="F49" s="160"/>
      <c r="G49" s="161" t="s">
        <v>41</v>
      </c>
      <c r="H49" s="103" t="s">
        <v>77</v>
      </c>
      <c r="I49" s="104" t="s">
        <v>137</v>
      </c>
      <c r="J49" s="119">
        <v>2</v>
      </c>
      <c r="K49" s="119">
        <v>1.5</v>
      </c>
      <c r="L49" s="119">
        <v>1.5</v>
      </c>
      <c r="M49" s="119">
        <f t="shared" si="31"/>
        <v>5</v>
      </c>
      <c r="N49" s="119">
        <f t="shared" si="32"/>
        <v>80</v>
      </c>
      <c r="O49" s="119">
        <f t="shared" si="33"/>
        <v>5</v>
      </c>
      <c r="P49" s="119"/>
      <c r="Q49" s="146"/>
      <c r="R49" s="147"/>
      <c r="S49" s="119" t="s">
        <v>31</v>
      </c>
      <c r="T49" s="163"/>
      <c r="U49" s="31"/>
      <c r="V49" s="7"/>
      <c r="W49" s="7"/>
      <c r="Y49" s="7"/>
    </row>
    <row r="50" spans="1:25" s="8" customFormat="1" ht="15" x14ac:dyDescent="0.25">
      <c r="A50" s="158"/>
      <c r="B50" s="119"/>
      <c r="C50" s="159"/>
      <c r="D50" s="165"/>
      <c r="E50" s="119"/>
      <c r="F50" s="160"/>
      <c r="G50" s="161" t="s">
        <v>41</v>
      </c>
      <c r="H50" s="105" t="s">
        <v>78</v>
      </c>
      <c r="I50" s="104" t="s">
        <v>138</v>
      </c>
      <c r="J50" s="119">
        <v>2</v>
      </c>
      <c r="K50" s="119">
        <v>1.5</v>
      </c>
      <c r="L50" s="119">
        <v>1.5</v>
      </c>
      <c r="M50" s="119">
        <f t="shared" si="31"/>
        <v>5</v>
      </c>
      <c r="N50" s="119">
        <f t="shared" si="32"/>
        <v>80</v>
      </c>
      <c r="O50" s="119">
        <f t="shared" si="33"/>
        <v>5</v>
      </c>
      <c r="P50" s="119"/>
      <c r="Q50" s="146"/>
      <c r="R50" s="147"/>
      <c r="S50" s="119" t="s">
        <v>31</v>
      </c>
      <c r="T50" s="160"/>
      <c r="U50" s="31"/>
      <c r="V50" s="7"/>
      <c r="W50" s="7"/>
      <c r="Y50" s="7"/>
    </row>
    <row r="51" spans="1:25" s="8" customFormat="1" ht="15" x14ac:dyDescent="0.25">
      <c r="A51" s="158"/>
      <c r="B51" s="119"/>
      <c r="C51" s="159"/>
      <c r="D51" s="165"/>
      <c r="E51" s="119"/>
      <c r="F51" s="160"/>
      <c r="G51" s="161" t="s">
        <v>52</v>
      </c>
      <c r="H51" s="103" t="s">
        <v>79</v>
      </c>
      <c r="I51" s="104" t="s">
        <v>139</v>
      </c>
      <c r="J51" s="119">
        <v>4</v>
      </c>
      <c r="K51" s="119">
        <v>3</v>
      </c>
      <c r="L51" s="119">
        <v>3</v>
      </c>
      <c r="M51" s="119">
        <f t="shared" si="31"/>
        <v>10</v>
      </c>
      <c r="N51" s="119">
        <f t="shared" si="32"/>
        <v>160</v>
      </c>
      <c r="O51" s="119">
        <f t="shared" si="33"/>
        <v>10</v>
      </c>
      <c r="P51" s="119"/>
      <c r="Q51" s="146"/>
      <c r="R51" s="147"/>
      <c r="S51" s="119" t="s">
        <v>31</v>
      </c>
      <c r="T51" s="162"/>
      <c r="U51" s="38"/>
      <c r="V51" s="7"/>
      <c r="W51" s="7"/>
      <c r="Y51" s="7"/>
    </row>
    <row r="52" spans="1:25" s="8" customFormat="1" ht="15" x14ac:dyDescent="0.25">
      <c r="A52" s="158"/>
      <c r="B52" s="119"/>
      <c r="C52" s="159"/>
      <c r="D52" s="119"/>
      <c r="E52" s="119"/>
      <c r="F52" s="160"/>
      <c r="G52" s="161" t="s">
        <v>52</v>
      </c>
      <c r="H52" s="103" t="s">
        <v>80</v>
      </c>
      <c r="I52" s="104" t="s">
        <v>201</v>
      </c>
      <c r="J52" s="119">
        <v>4</v>
      </c>
      <c r="K52" s="119">
        <v>3</v>
      </c>
      <c r="L52" s="119">
        <v>3</v>
      </c>
      <c r="M52" s="119">
        <f t="shared" ref="M52" si="36">SUM(J52:L52)</f>
        <v>10</v>
      </c>
      <c r="N52" s="119">
        <f t="shared" ref="N52" si="37">M52*$N$8</f>
        <v>160</v>
      </c>
      <c r="O52" s="119">
        <f t="shared" ref="O52" si="38">N52/$O$8</f>
        <v>10</v>
      </c>
      <c r="P52" s="119"/>
      <c r="Q52" s="146"/>
      <c r="R52" s="147"/>
      <c r="S52" s="119" t="s">
        <v>31</v>
      </c>
      <c r="T52" s="167"/>
      <c r="U52" s="37"/>
      <c r="V52" s="7"/>
      <c r="W52" s="7"/>
      <c r="Y52" s="7"/>
    </row>
    <row r="53" spans="1:25" s="8" customFormat="1" ht="15.75" customHeight="1" x14ac:dyDescent="0.25">
      <c r="A53" s="158"/>
      <c r="B53" s="119"/>
      <c r="C53" s="164"/>
      <c r="D53" s="119"/>
      <c r="E53" s="119"/>
      <c r="F53" s="160"/>
      <c r="G53" s="161" t="s">
        <v>52</v>
      </c>
      <c r="H53" s="103" t="s">
        <v>81</v>
      </c>
      <c r="I53" s="104" t="s">
        <v>140</v>
      </c>
      <c r="J53" s="119">
        <v>4</v>
      </c>
      <c r="K53" s="119">
        <v>3</v>
      </c>
      <c r="L53" s="119">
        <v>3</v>
      </c>
      <c r="M53" s="119">
        <f>SUM(J53:L53)</f>
        <v>10</v>
      </c>
      <c r="N53" s="119">
        <f>M53*$N$8</f>
        <v>160</v>
      </c>
      <c r="O53" s="119">
        <f>N53/$O$8</f>
        <v>10</v>
      </c>
      <c r="P53" s="119"/>
      <c r="Q53" s="146"/>
      <c r="R53" s="147"/>
      <c r="S53" s="119" t="s">
        <v>31</v>
      </c>
      <c r="T53" s="163"/>
      <c r="U53" s="31"/>
      <c r="V53" s="7"/>
      <c r="W53" s="7"/>
      <c r="Y53" s="7"/>
    </row>
    <row r="54" spans="1:25" s="8" customFormat="1" ht="15.75" customHeight="1" x14ac:dyDescent="0.25">
      <c r="A54" s="158" t="s">
        <v>53</v>
      </c>
      <c r="B54" s="119">
        <v>10627</v>
      </c>
      <c r="C54" s="164" t="s">
        <v>182</v>
      </c>
      <c r="D54" s="119">
        <v>6</v>
      </c>
      <c r="E54" s="119">
        <f t="shared" ref="E54" si="39">D54*$N$8</f>
        <v>96</v>
      </c>
      <c r="F54" s="160">
        <f t="shared" ref="F54" si="40">E54/$O$8</f>
        <v>6</v>
      </c>
      <c r="G54" s="161" t="s">
        <v>52</v>
      </c>
      <c r="H54" s="105" t="s">
        <v>82</v>
      </c>
      <c r="I54" s="104" t="s">
        <v>141</v>
      </c>
      <c r="J54" s="119">
        <v>4</v>
      </c>
      <c r="K54" s="119">
        <v>3</v>
      </c>
      <c r="L54" s="119">
        <v>3</v>
      </c>
      <c r="M54" s="119">
        <f>SUM(J54:L54)</f>
        <v>10</v>
      </c>
      <c r="N54" s="119">
        <f>M54*$N$8</f>
        <v>160</v>
      </c>
      <c r="O54" s="119">
        <f>N54/$O$8</f>
        <v>10</v>
      </c>
      <c r="P54" s="119" t="s">
        <v>24</v>
      </c>
      <c r="Q54" s="146">
        <f>(D54)/((J54+K54))</f>
        <v>0.8571428571428571</v>
      </c>
      <c r="R54" s="147">
        <v>0.9</v>
      </c>
      <c r="S54" s="119" t="s">
        <v>24</v>
      </c>
      <c r="T54" s="163"/>
      <c r="U54" s="31"/>
      <c r="V54" s="7"/>
      <c r="W54" s="7"/>
      <c r="Y54" s="7"/>
    </row>
    <row r="55" spans="1:25" s="8" customFormat="1" ht="15" x14ac:dyDescent="0.25">
      <c r="A55" s="158"/>
      <c r="B55" s="119"/>
      <c r="C55" s="152"/>
      <c r="D55" s="119"/>
      <c r="E55" s="119"/>
      <c r="F55" s="160"/>
      <c r="G55" s="161" t="s">
        <v>52</v>
      </c>
      <c r="H55" s="103" t="s">
        <v>83</v>
      </c>
      <c r="I55" s="104" t="s">
        <v>142</v>
      </c>
      <c r="J55" s="119">
        <v>4</v>
      </c>
      <c r="K55" s="119">
        <v>3</v>
      </c>
      <c r="L55" s="119">
        <v>3</v>
      </c>
      <c r="M55" s="119">
        <f>SUM(J55:L55)</f>
        <v>10</v>
      </c>
      <c r="N55" s="119">
        <f>M55*$N$8</f>
        <v>160</v>
      </c>
      <c r="O55" s="119">
        <f>N55/$O$8</f>
        <v>10</v>
      </c>
      <c r="P55" s="119"/>
      <c r="Q55" s="146"/>
      <c r="R55" s="147"/>
      <c r="S55" s="119" t="s">
        <v>31</v>
      </c>
      <c r="T55" s="160"/>
      <c r="U55" s="31"/>
      <c r="V55" s="7"/>
      <c r="W55" s="7"/>
      <c r="Y55" s="7"/>
    </row>
    <row r="56" spans="1:25" s="8" customFormat="1" ht="15" x14ac:dyDescent="0.25">
      <c r="A56" s="158"/>
      <c r="B56" s="119"/>
      <c r="C56" s="164"/>
      <c r="D56" s="119"/>
      <c r="E56" s="119"/>
      <c r="F56" s="160"/>
      <c r="G56" s="161" t="s">
        <v>53</v>
      </c>
      <c r="H56" s="103" t="s">
        <v>84</v>
      </c>
      <c r="I56" s="104" t="s">
        <v>143</v>
      </c>
      <c r="J56" s="119">
        <v>4</v>
      </c>
      <c r="K56" s="119">
        <v>3</v>
      </c>
      <c r="L56" s="119">
        <v>3</v>
      </c>
      <c r="M56" s="119">
        <f>SUM(J56:L56)</f>
        <v>10</v>
      </c>
      <c r="N56" s="119">
        <f>M56*$N$8</f>
        <v>160</v>
      </c>
      <c r="O56" s="119">
        <f>N56/$O$8</f>
        <v>10</v>
      </c>
      <c r="P56" s="119"/>
      <c r="Q56" s="146"/>
      <c r="R56" s="147"/>
      <c r="S56" s="119" t="s">
        <v>31</v>
      </c>
      <c r="T56" s="160"/>
      <c r="U56" s="31"/>
      <c r="V56" s="7"/>
      <c r="W56" s="7"/>
      <c r="Y56" s="7"/>
    </row>
    <row r="57" spans="1:25" s="8" customFormat="1" ht="15" x14ac:dyDescent="0.25">
      <c r="A57" s="158"/>
      <c r="B57" s="119"/>
      <c r="C57" s="152"/>
      <c r="D57" s="119"/>
      <c r="E57" s="119"/>
      <c r="F57" s="160"/>
      <c r="G57" s="161" t="s">
        <v>53</v>
      </c>
      <c r="H57" s="103" t="s">
        <v>85</v>
      </c>
      <c r="I57" s="104" t="s">
        <v>144</v>
      </c>
      <c r="J57" s="119">
        <v>3</v>
      </c>
      <c r="K57" s="119">
        <v>2.25</v>
      </c>
      <c r="L57" s="119">
        <v>2.25</v>
      </c>
      <c r="M57" s="119">
        <f t="shared" ref="M57:M58" si="41">SUM(J57:L57)</f>
        <v>7.5</v>
      </c>
      <c r="N57" s="119">
        <f t="shared" ref="N57:N58" si="42">M57*$N$8</f>
        <v>120</v>
      </c>
      <c r="O57" s="119">
        <f t="shared" ref="O57:O58" si="43">N57/$O$8</f>
        <v>7.5</v>
      </c>
      <c r="P57" s="119"/>
      <c r="Q57" s="146"/>
      <c r="R57" s="147"/>
      <c r="S57" s="119" t="s">
        <v>31</v>
      </c>
      <c r="T57" s="160"/>
      <c r="U57" s="31"/>
      <c r="V57" s="7"/>
      <c r="W57" s="7"/>
      <c r="Y57" s="7"/>
    </row>
    <row r="58" spans="1:25" s="8" customFormat="1" ht="15" x14ac:dyDescent="0.25">
      <c r="A58" s="158"/>
      <c r="B58" s="119"/>
      <c r="C58" s="164"/>
      <c r="D58" s="165"/>
      <c r="E58" s="119"/>
      <c r="F58" s="160"/>
      <c r="G58" s="161" t="s">
        <v>53</v>
      </c>
      <c r="H58" s="105" t="s">
        <v>86</v>
      </c>
      <c r="I58" s="104" t="s">
        <v>145</v>
      </c>
      <c r="J58" s="119">
        <v>3</v>
      </c>
      <c r="K58" s="119">
        <v>2.25</v>
      </c>
      <c r="L58" s="119">
        <v>2.25</v>
      </c>
      <c r="M58" s="119">
        <f t="shared" si="41"/>
        <v>7.5</v>
      </c>
      <c r="N58" s="119">
        <f t="shared" si="42"/>
        <v>120</v>
      </c>
      <c r="O58" s="119">
        <f t="shared" si="43"/>
        <v>7.5</v>
      </c>
      <c r="P58" s="119"/>
      <c r="Q58" s="146"/>
      <c r="R58" s="147"/>
      <c r="S58" s="119" t="s">
        <v>31</v>
      </c>
      <c r="T58" s="160"/>
      <c r="U58" s="31"/>
      <c r="V58" s="7"/>
      <c r="W58" s="7"/>
      <c r="Y58" s="7"/>
    </row>
    <row r="59" spans="1:25" s="8" customFormat="1" ht="15" x14ac:dyDescent="0.25">
      <c r="A59" s="158"/>
      <c r="B59" s="119"/>
      <c r="C59" s="159"/>
      <c r="D59" s="165"/>
      <c r="E59" s="119"/>
      <c r="F59" s="160"/>
      <c r="G59" s="161" t="s">
        <v>54</v>
      </c>
      <c r="H59" s="103" t="s">
        <v>89</v>
      </c>
      <c r="I59" s="104" t="s">
        <v>146</v>
      </c>
      <c r="J59" s="119">
        <v>3</v>
      </c>
      <c r="K59" s="119">
        <v>2.25</v>
      </c>
      <c r="L59" s="119">
        <v>2.25</v>
      </c>
      <c r="M59" s="119">
        <f>SUM(J59:L59)</f>
        <v>7.5</v>
      </c>
      <c r="N59" s="119">
        <f>M59*$N$8</f>
        <v>120</v>
      </c>
      <c r="O59" s="119">
        <f>N59/$O$8</f>
        <v>7.5</v>
      </c>
      <c r="P59" s="119"/>
      <c r="Q59" s="146"/>
      <c r="R59" s="147"/>
      <c r="S59" s="119" t="s">
        <v>31</v>
      </c>
      <c r="T59" s="160"/>
      <c r="U59" s="31"/>
      <c r="V59" s="7"/>
      <c r="W59" s="7"/>
      <c r="Y59" s="7"/>
    </row>
    <row r="60" spans="1:25" s="8" customFormat="1" ht="15" x14ac:dyDescent="0.25">
      <c r="A60" s="158"/>
      <c r="B60" s="119"/>
      <c r="C60" s="152"/>
      <c r="D60" s="119"/>
      <c r="E60" s="119"/>
      <c r="F60" s="160"/>
      <c r="G60" s="161" t="s">
        <v>54</v>
      </c>
      <c r="H60" s="105" t="s">
        <v>90</v>
      </c>
      <c r="I60" s="104" t="s">
        <v>147</v>
      </c>
      <c r="J60" s="119">
        <v>3</v>
      </c>
      <c r="K60" s="119">
        <v>2.25</v>
      </c>
      <c r="L60" s="119">
        <v>2.25</v>
      </c>
      <c r="M60" s="119">
        <f t="shared" ref="M60:M62" si="44">SUM(J60:L60)</f>
        <v>7.5</v>
      </c>
      <c r="N60" s="119">
        <f t="shared" ref="N60:N62" si="45">M60*$N$8</f>
        <v>120</v>
      </c>
      <c r="O60" s="119">
        <f t="shared" ref="O60:O62" si="46">N60/$O$8</f>
        <v>7.5</v>
      </c>
      <c r="P60" s="119"/>
      <c r="Q60" s="146"/>
      <c r="R60" s="147"/>
      <c r="S60" s="119" t="s">
        <v>31</v>
      </c>
      <c r="T60" s="160"/>
      <c r="U60" s="31"/>
      <c r="V60" s="7"/>
      <c r="W60" s="7"/>
      <c r="Y60" s="7"/>
    </row>
    <row r="61" spans="1:25" s="8" customFormat="1" ht="15" x14ac:dyDescent="0.25">
      <c r="A61" s="158"/>
      <c r="B61" s="119"/>
      <c r="C61" s="152"/>
      <c r="D61" s="119"/>
      <c r="E61" s="119"/>
      <c r="F61" s="160"/>
      <c r="G61" s="161" t="s">
        <v>54</v>
      </c>
      <c r="H61" s="103" t="s">
        <v>91</v>
      </c>
      <c r="I61" s="104" t="s">
        <v>148</v>
      </c>
      <c r="J61" s="119">
        <v>3</v>
      </c>
      <c r="K61" s="119">
        <v>2.25</v>
      </c>
      <c r="L61" s="119">
        <v>2.25</v>
      </c>
      <c r="M61" s="119">
        <f t="shared" si="44"/>
        <v>7.5</v>
      </c>
      <c r="N61" s="119">
        <f t="shared" si="45"/>
        <v>120</v>
      </c>
      <c r="O61" s="119">
        <f t="shared" si="46"/>
        <v>7.5</v>
      </c>
      <c r="P61" s="119"/>
      <c r="Q61" s="146"/>
      <c r="R61" s="147"/>
      <c r="S61" s="119" t="s">
        <v>31</v>
      </c>
      <c r="T61" s="160"/>
      <c r="U61" s="31"/>
      <c r="V61" s="7"/>
      <c r="W61" s="7"/>
      <c r="Y61" s="7"/>
    </row>
    <row r="62" spans="1:25" s="8" customFormat="1" ht="15.75" customHeight="1" x14ac:dyDescent="0.25">
      <c r="A62" s="158"/>
      <c r="B62" s="102"/>
      <c r="C62" s="152"/>
      <c r="D62" s="119"/>
      <c r="E62" s="119"/>
      <c r="F62" s="160"/>
      <c r="G62" s="161" t="s">
        <v>54</v>
      </c>
      <c r="H62" s="103" t="s">
        <v>190</v>
      </c>
      <c r="I62" s="104" t="s">
        <v>149</v>
      </c>
      <c r="J62" s="119">
        <v>4</v>
      </c>
      <c r="K62" s="119">
        <v>3</v>
      </c>
      <c r="L62" s="119">
        <v>3</v>
      </c>
      <c r="M62" s="119">
        <f t="shared" si="44"/>
        <v>10</v>
      </c>
      <c r="N62" s="119">
        <f t="shared" si="45"/>
        <v>160</v>
      </c>
      <c r="O62" s="119">
        <f t="shared" si="46"/>
        <v>10</v>
      </c>
      <c r="P62" s="119"/>
      <c r="Q62" s="146"/>
      <c r="R62" s="147"/>
      <c r="S62" s="119" t="s">
        <v>31</v>
      </c>
      <c r="T62" s="163"/>
      <c r="U62" s="31"/>
      <c r="V62" s="7"/>
      <c r="W62" s="7"/>
      <c r="Y62" s="7"/>
    </row>
    <row r="63" spans="1:25" s="8" customFormat="1" ht="15.75" customHeight="1" thickBot="1" x14ac:dyDescent="0.3">
      <c r="A63" s="168"/>
      <c r="B63" s="109"/>
      <c r="C63" s="153"/>
      <c r="D63" s="120"/>
      <c r="E63" s="120"/>
      <c r="F63" s="169"/>
      <c r="G63" s="170" t="s">
        <v>54</v>
      </c>
      <c r="H63" s="106" t="s">
        <v>191</v>
      </c>
      <c r="I63" s="107" t="s">
        <v>150</v>
      </c>
      <c r="J63" s="120">
        <v>3</v>
      </c>
      <c r="K63" s="120">
        <v>2.25</v>
      </c>
      <c r="L63" s="120">
        <v>2.25</v>
      </c>
      <c r="M63" s="120">
        <f t="shared" ref="M63" si="47">SUM(J63:L63)</f>
        <v>7.5</v>
      </c>
      <c r="N63" s="120">
        <f t="shared" ref="N63" si="48">M63*$N$8</f>
        <v>120</v>
      </c>
      <c r="O63" s="120">
        <f t="shared" ref="O63" si="49">N63/$O$8</f>
        <v>7.5</v>
      </c>
      <c r="P63" s="120"/>
      <c r="Q63" s="150"/>
      <c r="R63" s="151"/>
      <c r="S63" s="120" t="s">
        <v>31</v>
      </c>
      <c r="T63" s="171"/>
      <c r="U63" s="31"/>
      <c r="V63" s="7"/>
      <c r="W63" s="7"/>
      <c r="Y63" s="7"/>
    </row>
    <row r="64" spans="1:25" s="8" customFormat="1" ht="24.95" customHeight="1" x14ac:dyDescent="0.25">
      <c r="A64" s="9"/>
      <c r="B64" s="46"/>
      <c r="C64" s="189"/>
      <c r="D64" s="189"/>
      <c r="E64" s="189"/>
      <c r="F64" s="189"/>
      <c r="G64" s="189"/>
      <c r="H64" s="189"/>
      <c r="I64" s="189"/>
      <c r="J64" s="189"/>
      <c r="K64" s="189"/>
      <c r="L64" s="47"/>
      <c r="M64" s="10"/>
      <c r="N64" s="10"/>
      <c r="O64" s="10"/>
      <c r="P64" s="10"/>
      <c r="Q64" s="11"/>
      <c r="R64" s="48"/>
      <c r="S64" s="69"/>
      <c r="T64" s="37"/>
      <c r="U64" s="37"/>
      <c r="V64" s="7"/>
      <c r="W64" s="7"/>
      <c r="Y64" s="7"/>
    </row>
    <row r="65" spans="1:25" s="8" customFormat="1" ht="24.95" customHeight="1" x14ac:dyDescent="0.25">
      <c r="A65" s="9"/>
      <c r="B65" s="46"/>
      <c r="C65" s="49"/>
      <c r="D65" s="49"/>
      <c r="E65" s="49"/>
      <c r="F65" s="49"/>
      <c r="G65" s="115"/>
      <c r="H65" s="49"/>
      <c r="I65" s="49"/>
      <c r="J65" s="78"/>
      <c r="K65" s="78"/>
      <c r="L65" s="78"/>
      <c r="M65" s="78"/>
      <c r="N65" s="78"/>
      <c r="O65" s="78"/>
      <c r="P65" s="10"/>
      <c r="Q65" s="11"/>
      <c r="R65" s="48"/>
      <c r="S65" s="69"/>
      <c r="T65" s="37"/>
      <c r="U65" s="37"/>
      <c r="V65" s="7"/>
      <c r="W65" s="7"/>
      <c r="Y65" s="7"/>
    </row>
    <row r="66" spans="1:25" s="12" customFormat="1" ht="24.95" customHeight="1" x14ac:dyDescent="0.25">
      <c r="B66" s="13"/>
      <c r="D66" s="2"/>
      <c r="E66" s="8"/>
      <c r="F66" s="8"/>
      <c r="I66" s="14" t="s">
        <v>202</v>
      </c>
      <c r="J66" s="60"/>
      <c r="K66" s="60"/>
      <c r="L66" s="79"/>
      <c r="M66" s="79"/>
      <c r="N66" s="79"/>
      <c r="O66" s="79"/>
      <c r="P66" s="60"/>
      <c r="Q66" s="60"/>
      <c r="R66" s="60"/>
      <c r="S66" s="13"/>
      <c r="T66" s="13"/>
      <c r="U66" s="13"/>
      <c r="Y66" s="7"/>
    </row>
    <row r="67" spans="1:25" s="8" customFormat="1" ht="15" x14ac:dyDescent="0.25">
      <c r="B67" s="71"/>
      <c r="C67" s="202" t="s">
        <v>42</v>
      </c>
      <c r="D67" s="202"/>
      <c r="E67" s="202"/>
      <c r="H67" s="202" t="s">
        <v>43</v>
      </c>
      <c r="I67" s="202"/>
      <c r="J67" s="202"/>
      <c r="K67" s="13"/>
      <c r="L67" s="203" t="s">
        <v>44</v>
      </c>
      <c r="M67" s="203"/>
      <c r="N67" s="203"/>
      <c r="O67" s="203"/>
      <c r="P67" s="69"/>
      <c r="Q67" s="18"/>
      <c r="R67" s="69"/>
      <c r="S67" s="71"/>
      <c r="T67" s="71"/>
      <c r="U67" s="30"/>
    </row>
    <row r="68" spans="1:25" s="8" customFormat="1" x14ac:dyDescent="0.25">
      <c r="B68" s="71"/>
      <c r="D68" s="2"/>
      <c r="H68" s="212"/>
      <c r="I68" s="212"/>
      <c r="J68" s="212"/>
      <c r="K68" s="212"/>
      <c r="L68" s="71"/>
      <c r="M68" s="212"/>
      <c r="N68" s="212"/>
      <c r="O68" s="212"/>
      <c r="P68" s="71"/>
      <c r="Q68" s="71"/>
      <c r="R68" s="71"/>
      <c r="S68" s="71"/>
      <c r="T68" s="71"/>
      <c r="U68" s="30"/>
    </row>
    <row r="69" spans="1:25" s="8" customFormat="1" x14ac:dyDescent="0.25">
      <c r="B69" s="71"/>
      <c r="D69" s="2"/>
      <c r="H69" s="17"/>
      <c r="I69" s="17"/>
      <c r="J69" s="71"/>
      <c r="K69" s="71"/>
      <c r="L69" s="71"/>
      <c r="M69" s="80" t="s">
        <v>45</v>
      </c>
      <c r="N69" s="213"/>
      <c r="O69" s="214"/>
      <c r="P69" s="69"/>
      <c r="Q69" s="69"/>
      <c r="R69" s="69"/>
      <c r="S69" s="71"/>
      <c r="T69" s="71"/>
      <c r="U69" s="30"/>
    </row>
    <row r="70" spans="1:25" s="8" customFormat="1" x14ac:dyDescent="0.25">
      <c r="B70" s="71"/>
      <c r="D70" s="2"/>
      <c r="H70" s="17"/>
      <c r="I70" s="17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30"/>
    </row>
    <row r="71" spans="1:25" s="8" customFormat="1" x14ac:dyDescent="0.25">
      <c r="B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30"/>
    </row>
    <row r="72" spans="1:25" s="8" customFormat="1" ht="15" customHeight="1" x14ac:dyDescent="0.25">
      <c r="B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30"/>
    </row>
    <row r="73" spans="1:25" s="8" customFormat="1" x14ac:dyDescent="0.25">
      <c r="B73" s="71"/>
      <c r="D73" s="2"/>
      <c r="H73" s="17"/>
      <c r="I73" s="17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30"/>
    </row>
    <row r="74" spans="1:25" s="8" customFormat="1" x14ac:dyDescent="0.25">
      <c r="B74" s="71"/>
      <c r="D74" s="2"/>
      <c r="H74" s="17"/>
      <c r="I74" s="17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30"/>
    </row>
    <row r="75" spans="1:25" s="8" customFormat="1" x14ac:dyDescent="0.25">
      <c r="B75" s="71"/>
      <c r="D75" s="2"/>
      <c r="H75" s="17"/>
      <c r="I75" s="17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30"/>
    </row>
    <row r="76" spans="1:25" s="8" customFormat="1" x14ac:dyDescent="0.25">
      <c r="B76" s="71"/>
      <c r="D76" s="2"/>
      <c r="H76" s="17"/>
      <c r="I76" s="17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30"/>
    </row>
    <row r="77" spans="1:25" s="8" customFormat="1" x14ac:dyDescent="0.25">
      <c r="B77" s="71"/>
      <c r="D77" s="2"/>
      <c r="H77" s="17"/>
      <c r="I77" s="17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30"/>
    </row>
    <row r="78" spans="1:25" s="8" customFormat="1" x14ac:dyDescent="0.25">
      <c r="B78" s="71"/>
      <c r="D78" s="2"/>
      <c r="H78" s="17"/>
      <c r="I78" s="17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30"/>
    </row>
    <row r="79" spans="1:25" s="8" customFormat="1" x14ac:dyDescent="0.25">
      <c r="B79" s="71"/>
      <c r="D79" s="2"/>
      <c r="H79" s="17"/>
      <c r="I79" s="17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30"/>
    </row>
    <row r="80" spans="1:25" s="8" customFormat="1" x14ac:dyDescent="0.25">
      <c r="B80" s="71"/>
      <c r="D80" s="2"/>
      <c r="H80" s="17"/>
      <c r="I80" s="17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30"/>
    </row>
    <row r="81" spans="2:21" s="8" customFormat="1" x14ac:dyDescent="0.25">
      <c r="B81" s="71"/>
      <c r="D81" s="2"/>
      <c r="H81" s="17"/>
      <c r="I81" s="17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30"/>
    </row>
    <row r="82" spans="2:21" s="8" customFormat="1" x14ac:dyDescent="0.25">
      <c r="B82" s="71"/>
      <c r="D82" s="2"/>
      <c r="H82" s="17"/>
      <c r="I82" s="17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30"/>
    </row>
    <row r="83" spans="2:21" s="8" customFormat="1" x14ac:dyDescent="0.25">
      <c r="B83" s="71"/>
      <c r="D83" s="2"/>
      <c r="H83" s="17"/>
      <c r="I83" s="17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30"/>
    </row>
    <row r="84" spans="2:21" s="8" customFormat="1" x14ac:dyDescent="0.25">
      <c r="B84" s="71"/>
      <c r="D84" s="2"/>
      <c r="H84" s="17"/>
      <c r="I84" s="17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30"/>
    </row>
    <row r="85" spans="2:21" s="8" customFormat="1" x14ac:dyDescent="0.25">
      <c r="B85" s="71"/>
      <c r="D85" s="2"/>
      <c r="H85" s="17"/>
      <c r="I85" s="17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30"/>
    </row>
    <row r="86" spans="2:21" s="8" customFormat="1" x14ac:dyDescent="0.25">
      <c r="B86" s="71"/>
      <c r="D86" s="2"/>
      <c r="H86" s="17"/>
      <c r="I86" s="17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30"/>
    </row>
    <row r="87" spans="2:21" s="8" customFormat="1" x14ac:dyDescent="0.25">
      <c r="B87" s="71"/>
      <c r="D87" s="2"/>
      <c r="H87" s="17"/>
      <c r="I87" s="17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30"/>
    </row>
    <row r="88" spans="2:21" s="8" customFormat="1" x14ac:dyDescent="0.25">
      <c r="B88" s="71"/>
      <c r="D88" s="2"/>
      <c r="H88" s="17"/>
      <c r="I88" s="17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30"/>
    </row>
    <row r="89" spans="2:21" s="8" customFormat="1" x14ac:dyDescent="0.25">
      <c r="B89" s="71"/>
      <c r="D89" s="2"/>
      <c r="H89" s="17"/>
      <c r="I89" s="17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30"/>
    </row>
    <row r="90" spans="2:21" s="8" customFormat="1" x14ac:dyDescent="0.25">
      <c r="B90" s="71"/>
      <c r="D90" s="2"/>
      <c r="H90" s="17"/>
      <c r="I90" s="17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30"/>
    </row>
    <row r="91" spans="2:21" s="8" customFormat="1" x14ac:dyDescent="0.25">
      <c r="B91" s="71"/>
      <c r="D91" s="2"/>
      <c r="H91" s="17"/>
      <c r="I91" s="17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30"/>
    </row>
    <row r="92" spans="2:21" s="8" customFormat="1" x14ac:dyDescent="0.25">
      <c r="B92" s="71"/>
      <c r="D92" s="2"/>
      <c r="H92" s="17"/>
      <c r="I92" s="17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30"/>
    </row>
    <row r="93" spans="2:21" s="8" customFormat="1" x14ac:dyDescent="0.25">
      <c r="B93" s="71"/>
      <c r="D93" s="2"/>
      <c r="H93" s="17"/>
      <c r="I93" s="17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30"/>
    </row>
    <row r="94" spans="2:21" s="8" customFormat="1" x14ac:dyDescent="0.25">
      <c r="B94" s="71"/>
      <c r="D94" s="2"/>
      <c r="H94" s="17"/>
      <c r="I94" s="17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30"/>
    </row>
    <row r="95" spans="2:21" s="8" customFormat="1" x14ac:dyDescent="0.25">
      <c r="B95" s="71"/>
      <c r="D95" s="2"/>
      <c r="H95" s="17"/>
      <c r="I95" s="17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30"/>
    </row>
    <row r="96" spans="2:21" s="8" customFormat="1" x14ac:dyDescent="0.25">
      <c r="B96" s="71"/>
      <c r="D96" s="2"/>
      <c r="H96" s="17"/>
      <c r="I96" s="17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30"/>
    </row>
    <row r="97" spans="2:21" s="8" customFormat="1" x14ac:dyDescent="0.25">
      <c r="B97" s="71"/>
      <c r="D97" s="2"/>
      <c r="H97" s="17"/>
      <c r="I97" s="17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30"/>
    </row>
    <row r="98" spans="2:21" s="8" customFormat="1" x14ac:dyDescent="0.25">
      <c r="B98" s="71"/>
      <c r="D98" s="2"/>
      <c r="H98" s="17"/>
      <c r="I98" s="17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30"/>
    </row>
    <row r="99" spans="2:21" s="8" customFormat="1" x14ac:dyDescent="0.25">
      <c r="B99" s="71"/>
      <c r="D99" s="2"/>
      <c r="H99" s="17"/>
      <c r="I99" s="17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30"/>
    </row>
    <row r="100" spans="2:21" s="8" customFormat="1" x14ac:dyDescent="0.25">
      <c r="B100" s="71"/>
      <c r="D100" s="2"/>
      <c r="H100" s="17"/>
      <c r="I100" s="17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30"/>
    </row>
    <row r="101" spans="2:21" s="8" customFormat="1" x14ac:dyDescent="0.25">
      <c r="B101" s="71"/>
      <c r="D101" s="2"/>
      <c r="H101" s="17"/>
      <c r="I101" s="17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30"/>
    </row>
    <row r="102" spans="2:21" s="8" customFormat="1" x14ac:dyDescent="0.25">
      <c r="B102" s="71"/>
      <c r="D102" s="2"/>
      <c r="H102" s="17"/>
      <c r="I102" s="17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30"/>
    </row>
    <row r="103" spans="2:21" s="8" customFormat="1" x14ac:dyDescent="0.25">
      <c r="B103" s="71"/>
      <c r="D103" s="2"/>
      <c r="H103" s="17"/>
      <c r="I103" s="17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30"/>
    </row>
    <row r="104" spans="2:21" s="8" customFormat="1" x14ac:dyDescent="0.25">
      <c r="B104" s="71"/>
      <c r="D104" s="2"/>
      <c r="H104" s="17"/>
      <c r="I104" s="17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30"/>
    </row>
    <row r="105" spans="2:21" s="8" customFormat="1" x14ac:dyDescent="0.25">
      <c r="B105" s="71"/>
      <c r="D105" s="2"/>
      <c r="H105" s="17"/>
      <c r="I105" s="17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30"/>
    </row>
    <row r="106" spans="2:21" s="8" customFormat="1" x14ac:dyDescent="0.25">
      <c r="B106" s="71"/>
      <c r="D106" s="2"/>
      <c r="H106" s="17"/>
      <c r="I106" s="17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30"/>
    </row>
    <row r="107" spans="2:21" s="8" customFormat="1" x14ac:dyDescent="0.25">
      <c r="B107" s="71"/>
      <c r="D107" s="2"/>
      <c r="H107" s="17"/>
      <c r="I107" s="17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30"/>
    </row>
    <row r="108" spans="2:21" s="8" customFormat="1" x14ac:dyDescent="0.25">
      <c r="B108" s="71"/>
      <c r="D108" s="2"/>
      <c r="H108" s="17"/>
      <c r="I108" s="17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30"/>
    </row>
    <row r="109" spans="2:21" s="8" customFormat="1" x14ac:dyDescent="0.25">
      <c r="B109" s="71"/>
      <c r="D109" s="2"/>
      <c r="H109" s="17"/>
      <c r="I109" s="17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30"/>
    </row>
    <row r="110" spans="2:21" s="8" customFormat="1" x14ac:dyDescent="0.25">
      <c r="B110" s="71"/>
      <c r="D110" s="2"/>
      <c r="H110" s="17"/>
      <c r="I110" s="17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30"/>
    </row>
    <row r="111" spans="2:21" s="8" customFormat="1" x14ac:dyDescent="0.25">
      <c r="B111" s="71"/>
      <c r="D111" s="2"/>
      <c r="H111" s="17"/>
      <c r="I111" s="17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30"/>
    </row>
    <row r="112" spans="2:21" s="8" customFormat="1" x14ac:dyDescent="0.25">
      <c r="B112" s="71"/>
      <c r="D112" s="2"/>
      <c r="H112" s="17"/>
      <c r="I112" s="17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30"/>
    </row>
    <row r="113" spans="2:21" s="8" customFormat="1" x14ac:dyDescent="0.25">
      <c r="B113" s="71"/>
      <c r="D113" s="2"/>
      <c r="H113" s="17"/>
      <c r="I113" s="17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30"/>
    </row>
    <row r="114" spans="2:21" s="8" customFormat="1" x14ac:dyDescent="0.25">
      <c r="B114" s="71"/>
      <c r="D114" s="2"/>
      <c r="H114" s="17"/>
      <c r="I114" s="17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30"/>
    </row>
    <row r="115" spans="2:21" s="8" customFormat="1" x14ac:dyDescent="0.25">
      <c r="B115" s="71"/>
      <c r="D115" s="2"/>
      <c r="H115" s="17"/>
      <c r="I115" s="17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30"/>
    </row>
    <row r="116" spans="2:21" s="8" customFormat="1" x14ac:dyDescent="0.25">
      <c r="B116" s="71"/>
      <c r="D116" s="2"/>
      <c r="H116" s="17"/>
      <c r="I116" s="17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30"/>
    </row>
    <row r="117" spans="2:21" s="8" customFormat="1" x14ac:dyDescent="0.25">
      <c r="B117" s="71"/>
      <c r="D117" s="2"/>
      <c r="H117" s="17"/>
      <c r="I117" s="17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30"/>
    </row>
    <row r="118" spans="2:21" s="8" customFormat="1" x14ac:dyDescent="0.25">
      <c r="B118" s="71"/>
      <c r="D118" s="2"/>
      <c r="H118" s="17"/>
      <c r="I118" s="17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30"/>
    </row>
    <row r="119" spans="2:21" s="8" customFormat="1" x14ac:dyDescent="0.25">
      <c r="B119" s="71"/>
      <c r="D119" s="2"/>
      <c r="H119" s="17"/>
      <c r="I119" s="17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30"/>
    </row>
    <row r="120" spans="2:21" s="8" customFormat="1" x14ac:dyDescent="0.25">
      <c r="B120" s="71"/>
      <c r="D120" s="2"/>
      <c r="H120" s="17"/>
      <c r="I120" s="17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30"/>
    </row>
    <row r="121" spans="2:21" s="8" customFormat="1" x14ac:dyDescent="0.25">
      <c r="B121" s="71"/>
      <c r="D121" s="2"/>
      <c r="H121" s="17"/>
      <c r="I121" s="17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30"/>
    </row>
    <row r="122" spans="2:21" s="8" customFormat="1" x14ac:dyDescent="0.25">
      <c r="B122" s="71"/>
      <c r="D122" s="2"/>
      <c r="H122" s="17"/>
      <c r="I122" s="17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30"/>
    </row>
    <row r="123" spans="2:21" s="8" customFormat="1" x14ac:dyDescent="0.25">
      <c r="B123" s="71"/>
      <c r="D123" s="2"/>
      <c r="H123" s="17"/>
      <c r="I123" s="17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30"/>
    </row>
    <row r="124" spans="2:21" s="8" customFormat="1" x14ac:dyDescent="0.25">
      <c r="B124" s="71"/>
      <c r="D124" s="2"/>
      <c r="H124" s="17"/>
      <c r="I124" s="17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30"/>
    </row>
    <row r="125" spans="2:21" s="8" customFormat="1" x14ac:dyDescent="0.25">
      <c r="B125" s="71"/>
      <c r="D125" s="2"/>
      <c r="H125" s="17"/>
      <c r="I125" s="17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30"/>
    </row>
    <row r="126" spans="2:21" s="8" customFormat="1" x14ac:dyDescent="0.25">
      <c r="B126" s="71"/>
      <c r="D126" s="2"/>
      <c r="H126" s="17"/>
      <c r="I126" s="17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30"/>
    </row>
    <row r="127" spans="2:21" s="8" customFormat="1" x14ac:dyDescent="0.25">
      <c r="B127" s="71"/>
      <c r="D127" s="2"/>
      <c r="H127" s="17"/>
      <c r="I127" s="17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30"/>
    </row>
    <row r="128" spans="2:21" s="8" customFormat="1" x14ac:dyDescent="0.25">
      <c r="B128" s="71"/>
      <c r="D128" s="2"/>
      <c r="H128" s="17"/>
      <c r="I128" s="17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30"/>
    </row>
    <row r="129" spans="2:21" s="8" customFormat="1" x14ac:dyDescent="0.25">
      <c r="B129" s="71"/>
      <c r="D129" s="2"/>
      <c r="H129" s="17"/>
      <c r="I129" s="17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30"/>
    </row>
    <row r="130" spans="2:21" s="8" customFormat="1" x14ac:dyDescent="0.25">
      <c r="B130" s="71"/>
      <c r="D130" s="2"/>
      <c r="H130" s="17"/>
      <c r="I130" s="17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30"/>
    </row>
    <row r="131" spans="2:21" s="8" customFormat="1" x14ac:dyDescent="0.25">
      <c r="B131" s="71"/>
      <c r="D131" s="2"/>
      <c r="H131" s="17"/>
      <c r="I131" s="17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30"/>
    </row>
    <row r="132" spans="2:21" s="8" customFormat="1" x14ac:dyDescent="0.25">
      <c r="B132" s="71"/>
      <c r="D132" s="2"/>
      <c r="H132" s="17"/>
      <c r="I132" s="17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30"/>
    </row>
    <row r="133" spans="2:21" s="8" customFormat="1" x14ac:dyDescent="0.25">
      <c r="B133" s="71"/>
      <c r="D133" s="2"/>
      <c r="H133" s="17"/>
      <c r="I133" s="17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30"/>
    </row>
    <row r="134" spans="2:21" s="8" customFormat="1" x14ac:dyDescent="0.25">
      <c r="B134" s="71"/>
      <c r="D134" s="2"/>
      <c r="H134" s="17"/>
      <c r="I134" s="17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30"/>
    </row>
    <row r="135" spans="2:21" s="8" customFormat="1" x14ac:dyDescent="0.25">
      <c r="B135" s="71"/>
      <c r="D135" s="2"/>
      <c r="H135" s="17"/>
      <c r="I135" s="17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30"/>
    </row>
    <row r="136" spans="2:21" s="8" customFormat="1" x14ac:dyDescent="0.25">
      <c r="B136" s="71"/>
      <c r="D136" s="2"/>
      <c r="H136" s="17"/>
      <c r="I136" s="17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30"/>
    </row>
    <row r="137" spans="2:21" s="8" customFormat="1" x14ac:dyDescent="0.25">
      <c r="B137" s="71"/>
      <c r="D137" s="2"/>
      <c r="H137" s="17"/>
      <c r="I137" s="17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30"/>
    </row>
    <row r="138" spans="2:21" s="8" customFormat="1" x14ac:dyDescent="0.25">
      <c r="B138" s="71"/>
      <c r="D138" s="2"/>
      <c r="H138" s="17"/>
      <c r="I138" s="17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30"/>
    </row>
    <row r="139" spans="2:21" s="8" customFormat="1" x14ac:dyDescent="0.25">
      <c r="B139" s="71"/>
      <c r="D139" s="2"/>
      <c r="H139" s="17"/>
      <c r="I139" s="17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30"/>
    </row>
    <row r="140" spans="2:21" s="8" customFormat="1" x14ac:dyDescent="0.25">
      <c r="B140" s="71"/>
      <c r="D140" s="2"/>
      <c r="H140" s="17"/>
      <c r="I140" s="17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30"/>
    </row>
    <row r="141" spans="2:21" s="8" customFormat="1" x14ac:dyDescent="0.25">
      <c r="B141" s="71"/>
      <c r="D141" s="2"/>
      <c r="H141" s="17"/>
      <c r="I141" s="17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30"/>
    </row>
    <row r="142" spans="2:21" s="8" customFormat="1" x14ac:dyDescent="0.25">
      <c r="B142" s="71"/>
      <c r="D142" s="2"/>
      <c r="H142" s="17"/>
      <c r="I142" s="17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30"/>
    </row>
    <row r="143" spans="2:21" s="8" customFormat="1" x14ac:dyDescent="0.25">
      <c r="B143" s="71"/>
      <c r="D143" s="2"/>
      <c r="H143" s="17"/>
      <c r="I143" s="17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30"/>
    </row>
    <row r="144" spans="2:21" s="8" customFormat="1" x14ac:dyDescent="0.25">
      <c r="B144" s="71"/>
      <c r="D144" s="2"/>
      <c r="H144" s="17"/>
      <c r="I144" s="17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30"/>
    </row>
    <row r="145" spans="2:21" s="8" customFormat="1" x14ac:dyDescent="0.25">
      <c r="B145" s="71"/>
      <c r="D145" s="2"/>
      <c r="H145" s="17"/>
      <c r="I145" s="17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30"/>
    </row>
    <row r="146" spans="2:21" s="8" customFormat="1" x14ac:dyDescent="0.25">
      <c r="B146" s="71"/>
      <c r="D146" s="2"/>
      <c r="H146" s="17"/>
      <c r="I146" s="17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30"/>
    </row>
    <row r="147" spans="2:21" s="8" customFormat="1" x14ac:dyDescent="0.25">
      <c r="B147" s="71"/>
      <c r="D147" s="2"/>
      <c r="H147" s="17"/>
      <c r="I147" s="17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30"/>
    </row>
    <row r="148" spans="2:21" s="8" customFormat="1" x14ac:dyDescent="0.25">
      <c r="B148" s="71"/>
      <c r="D148" s="2"/>
      <c r="H148" s="17"/>
      <c r="I148" s="17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30"/>
    </row>
    <row r="149" spans="2:21" s="8" customFormat="1" x14ac:dyDescent="0.25">
      <c r="B149" s="71"/>
      <c r="D149" s="2"/>
      <c r="H149" s="17"/>
      <c r="I149" s="17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30"/>
    </row>
    <row r="150" spans="2:21" s="8" customFormat="1" x14ac:dyDescent="0.25">
      <c r="B150" s="71"/>
      <c r="D150" s="2"/>
      <c r="H150" s="17"/>
      <c r="I150" s="17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30"/>
    </row>
    <row r="151" spans="2:21" s="8" customFormat="1" x14ac:dyDescent="0.25">
      <c r="B151" s="71"/>
      <c r="D151" s="2"/>
      <c r="H151" s="17"/>
      <c r="I151" s="17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30"/>
    </row>
    <row r="152" spans="2:21" s="8" customFormat="1" x14ac:dyDescent="0.25">
      <c r="B152" s="71"/>
      <c r="D152" s="2"/>
      <c r="H152" s="17"/>
      <c r="I152" s="17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30"/>
    </row>
    <row r="153" spans="2:21" s="8" customFormat="1" x14ac:dyDescent="0.25">
      <c r="B153" s="71"/>
      <c r="D153" s="2"/>
      <c r="H153" s="17"/>
      <c r="I153" s="17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30"/>
    </row>
    <row r="154" spans="2:21" s="8" customFormat="1" x14ac:dyDescent="0.25">
      <c r="B154" s="71"/>
      <c r="D154" s="2"/>
      <c r="H154" s="17"/>
      <c r="I154" s="17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30"/>
    </row>
    <row r="155" spans="2:21" s="8" customFormat="1" x14ac:dyDescent="0.25">
      <c r="B155" s="71"/>
      <c r="D155" s="2"/>
      <c r="H155" s="17"/>
      <c r="I155" s="17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30"/>
    </row>
    <row r="156" spans="2:21" s="8" customFormat="1" x14ac:dyDescent="0.25">
      <c r="B156" s="71"/>
      <c r="D156" s="2"/>
      <c r="H156" s="17"/>
      <c r="I156" s="17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30"/>
    </row>
    <row r="157" spans="2:21" s="8" customFormat="1" x14ac:dyDescent="0.25">
      <c r="B157" s="71"/>
      <c r="D157" s="2"/>
      <c r="H157" s="17"/>
      <c r="I157" s="17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30"/>
    </row>
    <row r="158" spans="2:21" s="8" customFormat="1" x14ac:dyDescent="0.25">
      <c r="B158" s="71"/>
      <c r="D158" s="2"/>
      <c r="H158" s="17"/>
      <c r="I158" s="17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30"/>
    </row>
    <row r="159" spans="2:21" s="8" customFormat="1" x14ac:dyDescent="0.25">
      <c r="B159" s="71"/>
      <c r="D159" s="2"/>
      <c r="H159" s="17"/>
      <c r="I159" s="17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30"/>
    </row>
    <row r="160" spans="2:21" s="8" customFormat="1" x14ac:dyDescent="0.25">
      <c r="B160" s="71"/>
      <c r="D160" s="2"/>
      <c r="H160" s="17"/>
      <c r="I160" s="17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30"/>
    </row>
    <row r="161" spans="2:21" s="8" customFormat="1" x14ac:dyDescent="0.25">
      <c r="B161" s="71"/>
      <c r="D161" s="2"/>
      <c r="H161" s="17"/>
      <c r="I161" s="17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30"/>
    </row>
    <row r="162" spans="2:21" s="8" customFormat="1" x14ac:dyDescent="0.25">
      <c r="B162" s="71"/>
      <c r="D162" s="2"/>
      <c r="H162" s="17"/>
      <c r="I162" s="17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30"/>
    </row>
    <row r="163" spans="2:21" s="8" customFormat="1" x14ac:dyDescent="0.25">
      <c r="B163" s="71"/>
      <c r="D163" s="2"/>
      <c r="H163" s="17"/>
      <c r="I163" s="17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30"/>
    </row>
    <row r="164" spans="2:21" s="8" customFormat="1" x14ac:dyDescent="0.25">
      <c r="B164" s="71"/>
      <c r="D164" s="2"/>
      <c r="H164" s="17"/>
      <c r="I164" s="17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30"/>
    </row>
    <row r="165" spans="2:21" s="8" customFormat="1" x14ac:dyDescent="0.25">
      <c r="B165" s="71"/>
      <c r="D165" s="2"/>
      <c r="H165" s="17"/>
      <c r="I165" s="17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30"/>
    </row>
    <row r="166" spans="2:21" s="8" customFormat="1" x14ac:dyDescent="0.25">
      <c r="B166" s="71"/>
      <c r="D166" s="2"/>
      <c r="H166" s="17"/>
      <c r="I166" s="17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30"/>
    </row>
    <row r="167" spans="2:21" s="8" customFormat="1" x14ac:dyDescent="0.25">
      <c r="B167" s="71"/>
      <c r="D167" s="2"/>
      <c r="H167" s="17"/>
      <c r="I167" s="17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30"/>
    </row>
    <row r="168" spans="2:21" s="8" customFormat="1" x14ac:dyDescent="0.25">
      <c r="B168" s="71"/>
      <c r="D168" s="2"/>
      <c r="H168" s="17"/>
      <c r="I168" s="17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30"/>
    </row>
    <row r="169" spans="2:21" s="8" customFormat="1" x14ac:dyDescent="0.25">
      <c r="B169" s="71"/>
      <c r="D169" s="2"/>
      <c r="H169" s="17"/>
      <c r="I169" s="17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30"/>
    </row>
    <row r="170" spans="2:21" s="8" customFormat="1" x14ac:dyDescent="0.25">
      <c r="B170" s="71"/>
      <c r="D170" s="2"/>
      <c r="H170" s="17"/>
      <c r="I170" s="17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30"/>
    </row>
    <row r="171" spans="2:21" s="8" customFormat="1" x14ac:dyDescent="0.25">
      <c r="B171" s="71"/>
      <c r="D171" s="2"/>
      <c r="H171" s="17"/>
      <c r="I171" s="17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30"/>
    </row>
    <row r="172" spans="2:21" s="8" customFormat="1" x14ac:dyDescent="0.25">
      <c r="B172" s="71"/>
      <c r="D172" s="2"/>
      <c r="H172" s="17"/>
      <c r="I172" s="17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30"/>
    </row>
    <row r="173" spans="2:21" s="8" customFormat="1" x14ac:dyDescent="0.25">
      <c r="B173" s="71"/>
      <c r="D173" s="2"/>
      <c r="H173" s="17"/>
      <c r="I173" s="17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30"/>
    </row>
    <row r="174" spans="2:21" s="8" customFormat="1" x14ac:dyDescent="0.25">
      <c r="B174" s="71"/>
      <c r="D174" s="2"/>
      <c r="H174" s="17"/>
      <c r="I174" s="17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30"/>
    </row>
    <row r="175" spans="2:21" s="8" customFormat="1" x14ac:dyDescent="0.25">
      <c r="B175" s="71"/>
      <c r="D175" s="2"/>
      <c r="H175" s="17"/>
      <c r="I175" s="17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30"/>
    </row>
    <row r="176" spans="2:21" s="8" customFormat="1" x14ac:dyDescent="0.25">
      <c r="B176" s="71"/>
      <c r="D176" s="2"/>
      <c r="H176" s="17"/>
      <c r="I176" s="17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30"/>
    </row>
    <row r="177" spans="2:21" s="8" customFormat="1" x14ac:dyDescent="0.25">
      <c r="B177" s="71"/>
      <c r="D177" s="2"/>
      <c r="H177" s="17"/>
      <c r="I177" s="17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30"/>
    </row>
    <row r="178" spans="2:21" s="8" customFormat="1" x14ac:dyDescent="0.25">
      <c r="B178" s="71"/>
      <c r="D178" s="2"/>
      <c r="H178" s="17"/>
      <c r="I178" s="17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30"/>
    </row>
    <row r="179" spans="2:21" s="8" customFormat="1" x14ac:dyDescent="0.25">
      <c r="B179" s="71"/>
      <c r="D179" s="2"/>
      <c r="H179" s="17"/>
      <c r="I179" s="17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30"/>
    </row>
    <row r="180" spans="2:21" s="8" customFormat="1" x14ac:dyDescent="0.25">
      <c r="B180" s="71"/>
      <c r="D180" s="2"/>
      <c r="H180" s="17"/>
      <c r="I180" s="17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30"/>
    </row>
    <row r="181" spans="2:21" s="8" customFormat="1" x14ac:dyDescent="0.25">
      <c r="B181" s="71"/>
      <c r="D181" s="2"/>
      <c r="H181" s="17"/>
      <c r="I181" s="17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30"/>
    </row>
    <row r="182" spans="2:21" s="8" customFormat="1" x14ac:dyDescent="0.25">
      <c r="B182" s="71"/>
      <c r="D182" s="2"/>
      <c r="H182" s="17"/>
      <c r="I182" s="17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30"/>
    </row>
    <row r="183" spans="2:21" s="8" customFormat="1" x14ac:dyDescent="0.25">
      <c r="B183" s="71"/>
      <c r="D183" s="2"/>
      <c r="H183" s="17"/>
      <c r="I183" s="17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30"/>
    </row>
    <row r="184" spans="2:21" s="8" customFormat="1" x14ac:dyDescent="0.25">
      <c r="B184" s="71"/>
      <c r="D184" s="2"/>
      <c r="H184" s="17"/>
      <c r="I184" s="17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30"/>
    </row>
    <row r="185" spans="2:21" s="8" customFormat="1" x14ac:dyDescent="0.25">
      <c r="B185" s="71"/>
      <c r="D185" s="2"/>
      <c r="H185" s="17"/>
      <c r="I185" s="17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30"/>
    </row>
    <row r="186" spans="2:21" s="8" customFormat="1" x14ac:dyDescent="0.25">
      <c r="B186" s="71"/>
      <c r="D186" s="2"/>
      <c r="H186" s="17"/>
      <c r="I186" s="17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30"/>
    </row>
    <row r="187" spans="2:21" s="8" customFormat="1" x14ac:dyDescent="0.25">
      <c r="B187" s="71"/>
      <c r="D187" s="2"/>
      <c r="H187" s="17"/>
      <c r="I187" s="17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30"/>
    </row>
    <row r="188" spans="2:21" s="8" customFormat="1" x14ac:dyDescent="0.25">
      <c r="B188" s="71"/>
      <c r="D188" s="2"/>
      <c r="H188" s="17"/>
      <c r="I188" s="17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30"/>
    </row>
    <row r="189" spans="2:21" s="8" customFormat="1" x14ac:dyDescent="0.25">
      <c r="B189" s="71"/>
      <c r="D189" s="2"/>
      <c r="H189" s="17"/>
      <c r="I189" s="17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30"/>
    </row>
    <row r="190" spans="2:21" s="8" customFormat="1" x14ac:dyDescent="0.25">
      <c r="B190" s="71"/>
      <c r="D190" s="2"/>
      <c r="H190" s="17"/>
      <c r="I190" s="17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30"/>
    </row>
    <row r="191" spans="2:21" s="8" customFormat="1" x14ac:dyDescent="0.25">
      <c r="B191" s="71"/>
      <c r="D191" s="2"/>
      <c r="H191" s="17"/>
      <c r="I191" s="17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30"/>
    </row>
    <row r="192" spans="2:21" s="8" customFormat="1" x14ac:dyDescent="0.25">
      <c r="B192" s="71"/>
      <c r="D192" s="2"/>
      <c r="H192" s="17"/>
      <c r="I192" s="17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30"/>
    </row>
    <row r="193" spans="2:21" s="8" customFormat="1" x14ac:dyDescent="0.25">
      <c r="B193" s="71"/>
      <c r="D193" s="2"/>
      <c r="H193" s="17"/>
      <c r="I193" s="17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30"/>
    </row>
    <row r="194" spans="2:21" s="8" customFormat="1" x14ac:dyDescent="0.25">
      <c r="B194" s="71"/>
      <c r="D194" s="2"/>
      <c r="H194" s="17"/>
      <c r="I194" s="17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30"/>
    </row>
    <row r="195" spans="2:21" s="8" customFormat="1" x14ac:dyDescent="0.25">
      <c r="B195" s="71"/>
      <c r="D195" s="2"/>
      <c r="H195" s="17"/>
      <c r="I195" s="17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30"/>
    </row>
    <row r="196" spans="2:21" s="8" customFormat="1" x14ac:dyDescent="0.25">
      <c r="B196" s="71"/>
      <c r="D196" s="2"/>
      <c r="H196" s="17"/>
      <c r="I196" s="17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30"/>
    </row>
    <row r="197" spans="2:21" s="8" customFormat="1" x14ac:dyDescent="0.25">
      <c r="B197" s="71"/>
      <c r="D197" s="2"/>
      <c r="H197" s="17"/>
      <c r="I197" s="17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30"/>
    </row>
    <row r="198" spans="2:21" s="8" customFormat="1" x14ac:dyDescent="0.25">
      <c r="B198" s="71"/>
      <c r="D198" s="2"/>
      <c r="H198" s="17"/>
      <c r="I198" s="17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30"/>
    </row>
    <row r="199" spans="2:21" s="8" customFormat="1" x14ac:dyDescent="0.25">
      <c r="B199" s="71"/>
      <c r="D199" s="2"/>
      <c r="H199" s="17"/>
      <c r="I199" s="17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30"/>
    </row>
    <row r="200" spans="2:21" s="8" customFormat="1" x14ac:dyDescent="0.25">
      <c r="B200" s="71"/>
      <c r="D200" s="2"/>
      <c r="H200" s="17"/>
      <c r="I200" s="17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30"/>
    </row>
    <row r="201" spans="2:21" s="8" customFormat="1" x14ac:dyDescent="0.25">
      <c r="B201" s="71"/>
      <c r="D201" s="2"/>
      <c r="H201" s="17"/>
      <c r="I201" s="17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30"/>
    </row>
    <row r="202" spans="2:21" s="8" customFormat="1" x14ac:dyDescent="0.25">
      <c r="B202" s="71"/>
      <c r="D202" s="2"/>
      <c r="H202" s="17"/>
      <c r="I202" s="17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30"/>
    </row>
    <row r="203" spans="2:21" s="8" customFormat="1" x14ac:dyDescent="0.25">
      <c r="B203" s="71"/>
      <c r="D203" s="2"/>
      <c r="H203" s="17"/>
      <c r="I203" s="17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30"/>
    </row>
    <row r="204" spans="2:21" s="8" customFormat="1" x14ac:dyDescent="0.25">
      <c r="B204" s="71"/>
      <c r="D204" s="2"/>
      <c r="H204" s="17"/>
      <c r="I204" s="17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30"/>
    </row>
    <row r="205" spans="2:21" s="8" customFormat="1" x14ac:dyDescent="0.25">
      <c r="B205" s="71"/>
      <c r="D205" s="2"/>
      <c r="H205" s="17"/>
      <c r="I205" s="17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30"/>
    </row>
    <row r="206" spans="2:21" s="8" customFormat="1" x14ac:dyDescent="0.25">
      <c r="B206" s="71"/>
      <c r="D206" s="2"/>
      <c r="H206" s="17"/>
      <c r="I206" s="17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30"/>
    </row>
    <row r="207" spans="2:21" s="8" customFormat="1" x14ac:dyDescent="0.25">
      <c r="B207" s="71"/>
      <c r="D207" s="2"/>
      <c r="H207" s="17"/>
      <c r="I207" s="17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30"/>
    </row>
    <row r="208" spans="2:21" s="8" customFormat="1" x14ac:dyDescent="0.25">
      <c r="B208" s="71"/>
      <c r="D208" s="2"/>
      <c r="H208" s="17"/>
      <c r="I208" s="17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30"/>
    </row>
    <row r="209" spans="2:21" s="8" customFormat="1" x14ac:dyDescent="0.25">
      <c r="B209" s="71"/>
      <c r="D209" s="2"/>
      <c r="H209" s="17"/>
      <c r="I209" s="17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30"/>
    </row>
    <row r="210" spans="2:21" s="8" customFormat="1" x14ac:dyDescent="0.25">
      <c r="B210" s="71"/>
      <c r="D210" s="2"/>
      <c r="H210" s="17"/>
      <c r="I210" s="17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30"/>
    </row>
    <row r="211" spans="2:21" s="8" customFormat="1" x14ac:dyDescent="0.25">
      <c r="B211" s="71"/>
      <c r="D211" s="2"/>
      <c r="H211" s="17"/>
      <c r="I211" s="17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30"/>
    </row>
    <row r="212" spans="2:21" s="8" customFormat="1" x14ac:dyDescent="0.25">
      <c r="B212" s="71"/>
      <c r="D212" s="2"/>
      <c r="H212" s="17"/>
      <c r="I212" s="17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30"/>
    </row>
    <row r="213" spans="2:21" s="8" customFormat="1" x14ac:dyDescent="0.25">
      <c r="B213" s="71"/>
      <c r="D213" s="2"/>
      <c r="H213" s="17"/>
      <c r="I213" s="17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30"/>
    </row>
    <row r="214" spans="2:21" s="8" customFormat="1" x14ac:dyDescent="0.25">
      <c r="B214" s="71"/>
      <c r="D214" s="2"/>
      <c r="H214" s="17"/>
      <c r="I214" s="17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30"/>
    </row>
    <row r="215" spans="2:21" s="8" customFormat="1" x14ac:dyDescent="0.25">
      <c r="B215" s="71"/>
      <c r="D215" s="2"/>
      <c r="H215" s="17"/>
      <c r="I215" s="17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30"/>
    </row>
    <row r="216" spans="2:21" s="8" customFormat="1" x14ac:dyDescent="0.25">
      <c r="B216" s="71"/>
      <c r="D216" s="2"/>
      <c r="H216" s="17"/>
      <c r="I216" s="17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30"/>
    </row>
    <row r="217" spans="2:21" s="8" customFormat="1" x14ac:dyDescent="0.25">
      <c r="B217" s="71"/>
      <c r="D217" s="2"/>
      <c r="H217" s="17"/>
      <c r="I217" s="17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30"/>
    </row>
    <row r="218" spans="2:21" s="8" customFormat="1" x14ac:dyDescent="0.25">
      <c r="B218" s="71"/>
      <c r="D218" s="2"/>
      <c r="H218" s="17"/>
      <c r="I218" s="17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30"/>
    </row>
    <row r="219" spans="2:21" s="8" customFormat="1" x14ac:dyDescent="0.25">
      <c r="B219" s="71"/>
      <c r="D219" s="2"/>
      <c r="H219" s="17"/>
      <c r="I219" s="17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30"/>
    </row>
    <row r="220" spans="2:21" s="8" customFormat="1" x14ac:dyDescent="0.25">
      <c r="B220" s="71"/>
      <c r="D220" s="2"/>
      <c r="H220" s="17"/>
      <c r="I220" s="17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30"/>
    </row>
    <row r="221" spans="2:21" s="8" customFormat="1" x14ac:dyDescent="0.25">
      <c r="B221" s="71"/>
      <c r="D221" s="2"/>
      <c r="H221" s="17"/>
      <c r="I221" s="17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30"/>
    </row>
    <row r="222" spans="2:21" s="8" customFormat="1" x14ac:dyDescent="0.25">
      <c r="B222" s="71"/>
      <c r="D222" s="2"/>
      <c r="H222" s="17"/>
      <c r="I222" s="17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30"/>
    </row>
    <row r="223" spans="2:21" s="8" customFormat="1" x14ac:dyDescent="0.25">
      <c r="B223" s="71"/>
      <c r="D223" s="2"/>
      <c r="H223" s="17"/>
      <c r="I223" s="17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30"/>
    </row>
    <row r="224" spans="2:21" s="8" customFormat="1" x14ac:dyDescent="0.25">
      <c r="B224" s="71"/>
      <c r="D224" s="2"/>
      <c r="H224" s="17"/>
      <c r="I224" s="17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30"/>
    </row>
    <row r="225" spans="2:21" s="8" customFormat="1" x14ac:dyDescent="0.25">
      <c r="B225" s="71"/>
      <c r="D225" s="2"/>
      <c r="H225" s="17"/>
      <c r="I225" s="17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30"/>
    </row>
    <row r="226" spans="2:21" s="8" customFormat="1" x14ac:dyDescent="0.25">
      <c r="B226" s="71"/>
      <c r="D226" s="2"/>
      <c r="H226" s="17"/>
      <c r="I226" s="17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30"/>
    </row>
    <row r="227" spans="2:21" s="8" customFormat="1" x14ac:dyDescent="0.25">
      <c r="B227" s="71"/>
      <c r="D227" s="2"/>
      <c r="H227" s="17"/>
      <c r="I227" s="17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30"/>
    </row>
    <row r="228" spans="2:21" s="8" customFormat="1" x14ac:dyDescent="0.25">
      <c r="B228" s="71"/>
      <c r="D228" s="2"/>
      <c r="H228" s="17"/>
      <c r="I228" s="17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30"/>
    </row>
    <row r="229" spans="2:21" s="8" customFormat="1" x14ac:dyDescent="0.25">
      <c r="B229" s="71"/>
      <c r="D229" s="2"/>
      <c r="H229" s="17"/>
      <c r="I229" s="17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30"/>
    </row>
    <row r="230" spans="2:21" s="8" customFormat="1" x14ac:dyDescent="0.25">
      <c r="B230" s="71"/>
      <c r="D230" s="2"/>
      <c r="H230" s="17"/>
      <c r="I230" s="17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30"/>
    </row>
    <row r="231" spans="2:21" s="8" customFormat="1" x14ac:dyDescent="0.25">
      <c r="B231" s="71"/>
      <c r="D231" s="2"/>
      <c r="H231" s="17"/>
      <c r="I231" s="17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30"/>
    </row>
    <row r="232" spans="2:21" s="8" customFormat="1" x14ac:dyDescent="0.25">
      <c r="B232" s="71"/>
      <c r="D232" s="2"/>
      <c r="H232" s="17"/>
      <c r="I232" s="17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30"/>
    </row>
    <row r="233" spans="2:21" s="8" customFormat="1" x14ac:dyDescent="0.25">
      <c r="B233" s="71"/>
      <c r="D233" s="2"/>
      <c r="H233" s="17"/>
      <c r="I233" s="17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30"/>
    </row>
    <row r="234" spans="2:21" s="8" customFormat="1" x14ac:dyDescent="0.25">
      <c r="B234" s="71"/>
      <c r="D234" s="2"/>
      <c r="H234" s="17"/>
      <c r="I234" s="17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30"/>
    </row>
    <row r="235" spans="2:21" s="8" customFormat="1" x14ac:dyDescent="0.25">
      <c r="B235" s="71"/>
      <c r="D235" s="2"/>
      <c r="H235" s="17"/>
      <c r="I235" s="17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30"/>
    </row>
    <row r="236" spans="2:21" s="8" customFormat="1" x14ac:dyDescent="0.25">
      <c r="B236" s="71"/>
      <c r="D236" s="2"/>
      <c r="H236" s="17"/>
      <c r="I236" s="17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30"/>
    </row>
    <row r="237" spans="2:21" s="8" customFormat="1" x14ac:dyDescent="0.25">
      <c r="B237" s="71"/>
      <c r="D237" s="2"/>
      <c r="H237" s="17"/>
      <c r="I237" s="17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30"/>
    </row>
    <row r="238" spans="2:21" s="8" customFormat="1" x14ac:dyDescent="0.25">
      <c r="B238" s="71"/>
      <c r="D238" s="2"/>
      <c r="H238" s="17"/>
      <c r="I238" s="17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30"/>
    </row>
    <row r="239" spans="2:21" s="8" customFormat="1" x14ac:dyDescent="0.25">
      <c r="B239" s="71"/>
      <c r="D239" s="2"/>
      <c r="H239" s="17"/>
      <c r="I239" s="17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30"/>
    </row>
    <row r="240" spans="2:21" s="8" customFormat="1" x14ac:dyDescent="0.25">
      <c r="B240" s="71"/>
      <c r="D240" s="2"/>
      <c r="H240" s="17"/>
      <c r="I240" s="17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30"/>
    </row>
    <row r="241" spans="2:21" s="8" customFormat="1" x14ac:dyDescent="0.25">
      <c r="B241" s="71"/>
      <c r="D241" s="2"/>
      <c r="H241" s="17"/>
      <c r="I241" s="17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30"/>
    </row>
    <row r="242" spans="2:21" s="8" customFormat="1" x14ac:dyDescent="0.25">
      <c r="B242" s="71"/>
      <c r="D242" s="2"/>
      <c r="H242" s="17"/>
      <c r="I242" s="17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30"/>
    </row>
    <row r="243" spans="2:21" s="8" customFormat="1" x14ac:dyDescent="0.25">
      <c r="B243" s="71"/>
      <c r="D243" s="2"/>
      <c r="H243" s="17"/>
      <c r="I243" s="17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30"/>
    </row>
    <row r="244" spans="2:21" s="8" customFormat="1" x14ac:dyDescent="0.25">
      <c r="B244" s="71"/>
      <c r="D244" s="2"/>
      <c r="H244" s="17"/>
      <c r="I244" s="17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30"/>
    </row>
    <row r="245" spans="2:21" s="8" customFormat="1" x14ac:dyDescent="0.25">
      <c r="B245" s="71"/>
      <c r="D245" s="2"/>
      <c r="H245" s="17"/>
      <c r="I245" s="17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30"/>
    </row>
    <row r="246" spans="2:21" s="8" customFormat="1" x14ac:dyDescent="0.25">
      <c r="B246" s="71"/>
      <c r="D246" s="2"/>
      <c r="H246" s="17"/>
      <c r="I246" s="17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30"/>
    </row>
    <row r="247" spans="2:21" s="8" customFormat="1" x14ac:dyDescent="0.25">
      <c r="B247" s="71"/>
      <c r="D247" s="2"/>
      <c r="H247" s="17"/>
      <c r="I247" s="17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30"/>
    </row>
    <row r="248" spans="2:21" s="8" customFormat="1" x14ac:dyDescent="0.25">
      <c r="B248" s="71"/>
      <c r="D248" s="2"/>
      <c r="H248" s="17"/>
      <c r="I248" s="17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30"/>
    </row>
    <row r="249" spans="2:21" s="8" customFormat="1" x14ac:dyDescent="0.25">
      <c r="B249" s="71"/>
      <c r="D249" s="2"/>
      <c r="H249" s="17"/>
      <c r="I249" s="17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30"/>
    </row>
    <row r="250" spans="2:21" s="8" customFormat="1" x14ac:dyDescent="0.25">
      <c r="B250" s="71"/>
      <c r="D250" s="2"/>
      <c r="H250" s="17"/>
      <c r="I250" s="17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30"/>
    </row>
    <row r="251" spans="2:21" s="8" customFormat="1" x14ac:dyDescent="0.25">
      <c r="B251" s="71"/>
      <c r="D251" s="2"/>
      <c r="H251" s="17"/>
      <c r="I251" s="17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30"/>
    </row>
    <row r="252" spans="2:21" s="8" customFormat="1" x14ac:dyDescent="0.25">
      <c r="B252" s="71"/>
      <c r="D252" s="2"/>
      <c r="H252" s="17"/>
      <c r="I252" s="17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30"/>
    </row>
    <row r="253" spans="2:21" s="8" customFormat="1" x14ac:dyDescent="0.25">
      <c r="B253" s="71"/>
      <c r="D253" s="2"/>
      <c r="H253" s="17"/>
      <c r="I253" s="17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30"/>
    </row>
    <row r="254" spans="2:21" s="8" customFormat="1" x14ac:dyDescent="0.25">
      <c r="B254" s="71"/>
      <c r="D254" s="2"/>
      <c r="H254" s="17"/>
      <c r="I254" s="17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30"/>
    </row>
    <row r="255" spans="2:21" s="8" customFormat="1" x14ac:dyDescent="0.25">
      <c r="B255" s="71"/>
      <c r="D255" s="2"/>
      <c r="H255" s="17"/>
      <c r="I255" s="17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30"/>
    </row>
    <row r="256" spans="2:21" s="8" customFormat="1" x14ac:dyDescent="0.25">
      <c r="B256" s="71"/>
      <c r="D256" s="2"/>
      <c r="H256" s="17"/>
      <c r="I256" s="17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30"/>
    </row>
    <row r="257" spans="2:21" s="8" customFormat="1" x14ac:dyDescent="0.25">
      <c r="B257" s="71"/>
      <c r="D257" s="2"/>
      <c r="H257" s="17"/>
      <c r="I257" s="17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30"/>
    </row>
    <row r="258" spans="2:21" s="8" customFormat="1" x14ac:dyDescent="0.25">
      <c r="B258" s="71"/>
      <c r="D258" s="2"/>
      <c r="H258" s="17"/>
      <c r="I258" s="17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30"/>
    </row>
    <row r="259" spans="2:21" s="8" customFormat="1" x14ac:dyDescent="0.25">
      <c r="B259" s="71"/>
      <c r="D259" s="2"/>
      <c r="H259" s="17"/>
      <c r="I259" s="17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30"/>
    </row>
    <row r="260" spans="2:21" s="8" customFormat="1" x14ac:dyDescent="0.25">
      <c r="B260" s="71"/>
      <c r="D260" s="2"/>
      <c r="H260" s="17"/>
      <c r="I260" s="17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30"/>
    </row>
    <row r="261" spans="2:21" s="8" customFormat="1" x14ac:dyDescent="0.25">
      <c r="B261" s="71"/>
      <c r="D261" s="2"/>
      <c r="H261" s="17"/>
      <c r="I261" s="17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30"/>
    </row>
    <row r="262" spans="2:21" s="8" customFormat="1" x14ac:dyDescent="0.25">
      <c r="B262" s="71"/>
      <c r="D262" s="2"/>
      <c r="H262" s="17"/>
      <c r="I262" s="17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30"/>
    </row>
    <row r="263" spans="2:21" s="8" customFormat="1" x14ac:dyDescent="0.25">
      <c r="B263" s="71"/>
      <c r="D263" s="2"/>
      <c r="H263" s="17"/>
      <c r="I263" s="17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30"/>
    </row>
    <row r="264" spans="2:21" s="8" customFormat="1" x14ac:dyDescent="0.25">
      <c r="B264" s="71"/>
      <c r="D264" s="2"/>
      <c r="H264" s="17"/>
      <c r="I264" s="17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30"/>
    </row>
    <row r="265" spans="2:21" s="8" customFormat="1" x14ac:dyDescent="0.25">
      <c r="B265" s="71"/>
      <c r="D265" s="2"/>
      <c r="H265" s="17"/>
      <c r="I265" s="17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30"/>
    </row>
    <row r="266" spans="2:21" s="8" customFormat="1" x14ac:dyDescent="0.25">
      <c r="B266" s="71"/>
      <c r="D266" s="2"/>
      <c r="H266" s="17"/>
      <c r="I266" s="17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30"/>
    </row>
    <row r="267" spans="2:21" s="8" customFormat="1" x14ac:dyDescent="0.25">
      <c r="B267" s="71"/>
      <c r="D267" s="2"/>
      <c r="H267" s="17"/>
      <c r="I267" s="17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30"/>
    </row>
    <row r="268" spans="2:21" s="8" customFormat="1" x14ac:dyDescent="0.25">
      <c r="B268" s="71"/>
      <c r="D268" s="2"/>
      <c r="H268" s="17"/>
      <c r="I268" s="17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30"/>
    </row>
    <row r="269" spans="2:21" s="8" customFormat="1" x14ac:dyDescent="0.25">
      <c r="B269" s="71"/>
      <c r="D269" s="2"/>
      <c r="H269" s="17"/>
      <c r="I269" s="17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30"/>
    </row>
    <row r="270" spans="2:21" s="8" customFormat="1" x14ac:dyDescent="0.25">
      <c r="B270" s="71"/>
      <c r="D270" s="2"/>
      <c r="H270" s="17"/>
      <c r="I270" s="17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30"/>
    </row>
    <row r="271" spans="2:21" s="8" customFormat="1" x14ac:dyDescent="0.25">
      <c r="B271" s="71"/>
      <c r="D271" s="2"/>
      <c r="H271" s="17"/>
      <c r="I271" s="17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30"/>
    </row>
    <row r="272" spans="2:21" s="8" customFormat="1" x14ac:dyDescent="0.25">
      <c r="B272" s="71"/>
      <c r="D272" s="2"/>
      <c r="H272" s="17"/>
      <c r="I272" s="17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30"/>
    </row>
    <row r="273" spans="2:21" s="8" customFormat="1" x14ac:dyDescent="0.25">
      <c r="B273" s="71"/>
      <c r="D273" s="2"/>
      <c r="H273" s="17"/>
      <c r="I273" s="17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30"/>
    </row>
    <row r="274" spans="2:21" s="8" customFormat="1" x14ac:dyDescent="0.25">
      <c r="B274" s="71"/>
      <c r="D274" s="2"/>
      <c r="H274" s="17"/>
      <c r="I274" s="17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30"/>
    </row>
    <row r="275" spans="2:21" s="8" customFormat="1" x14ac:dyDescent="0.25">
      <c r="B275" s="71"/>
      <c r="D275" s="2"/>
      <c r="H275" s="17"/>
      <c r="I275" s="17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30"/>
    </row>
    <row r="276" spans="2:21" s="8" customFormat="1" x14ac:dyDescent="0.25">
      <c r="B276" s="71"/>
      <c r="D276" s="2"/>
      <c r="H276" s="17"/>
      <c r="I276" s="17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30"/>
    </row>
    <row r="277" spans="2:21" s="8" customFormat="1" x14ac:dyDescent="0.25">
      <c r="B277" s="71"/>
      <c r="D277" s="2"/>
      <c r="H277" s="17"/>
      <c r="I277" s="17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30"/>
    </row>
    <row r="278" spans="2:21" s="8" customFormat="1" x14ac:dyDescent="0.25">
      <c r="B278" s="71"/>
      <c r="D278" s="2"/>
      <c r="H278" s="17"/>
      <c r="I278" s="17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30"/>
    </row>
    <row r="279" spans="2:21" s="8" customFormat="1" x14ac:dyDescent="0.25">
      <c r="B279" s="71"/>
      <c r="D279" s="2"/>
      <c r="H279" s="17"/>
      <c r="I279" s="17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30"/>
    </row>
    <row r="280" spans="2:21" s="8" customFormat="1" x14ac:dyDescent="0.25">
      <c r="B280" s="71"/>
      <c r="D280" s="2"/>
      <c r="H280" s="17"/>
      <c r="I280" s="17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30"/>
    </row>
    <row r="281" spans="2:21" s="8" customFormat="1" x14ac:dyDescent="0.25">
      <c r="B281" s="71"/>
      <c r="D281" s="2"/>
      <c r="H281" s="17"/>
      <c r="I281" s="17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30"/>
    </row>
    <row r="282" spans="2:21" s="8" customFormat="1" x14ac:dyDescent="0.25">
      <c r="B282" s="71"/>
      <c r="D282" s="2"/>
      <c r="H282" s="17"/>
      <c r="I282" s="17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30"/>
    </row>
    <row r="283" spans="2:21" s="8" customFormat="1" x14ac:dyDescent="0.25">
      <c r="B283" s="71"/>
      <c r="D283" s="2"/>
      <c r="H283" s="17"/>
      <c r="I283" s="17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30"/>
    </row>
    <row r="284" spans="2:21" s="8" customFormat="1" x14ac:dyDescent="0.25">
      <c r="B284" s="71"/>
      <c r="D284" s="2"/>
      <c r="H284" s="17"/>
      <c r="I284" s="17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30"/>
    </row>
    <row r="285" spans="2:21" s="8" customFormat="1" x14ac:dyDescent="0.25">
      <c r="B285" s="71"/>
      <c r="D285" s="2"/>
      <c r="H285" s="17"/>
      <c r="I285" s="17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30"/>
    </row>
    <row r="286" spans="2:21" s="8" customFormat="1" x14ac:dyDescent="0.25">
      <c r="B286" s="71"/>
      <c r="D286" s="2"/>
      <c r="H286" s="17"/>
      <c r="I286" s="17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30"/>
    </row>
    <row r="287" spans="2:21" s="8" customFormat="1" x14ac:dyDescent="0.25">
      <c r="B287" s="71"/>
      <c r="D287" s="2"/>
      <c r="H287" s="17"/>
      <c r="I287" s="17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30"/>
    </row>
    <row r="288" spans="2:21" s="8" customFormat="1" x14ac:dyDescent="0.25">
      <c r="B288" s="71"/>
      <c r="D288" s="2"/>
      <c r="H288" s="17"/>
      <c r="I288" s="17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30"/>
    </row>
    <row r="289" spans="2:21" s="8" customFormat="1" x14ac:dyDescent="0.25">
      <c r="B289" s="71"/>
      <c r="D289" s="2"/>
      <c r="H289" s="17"/>
      <c r="I289" s="17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30"/>
    </row>
    <row r="290" spans="2:21" s="8" customFormat="1" x14ac:dyDescent="0.25">
      <c r="B290" s="71"/>
      <c r="D290" s="2"/>
      <c r="H290" s="17"/>
      <c r="I290" s="17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30"/>
    </row>
    <row r="291" spans="2:21" s="8" customFormat="1" x14ac:dyDescent="0.25">
      <c r="B291" s="71"/>
      <c r="D291" s="2"/>
      <c r="H291" s="17"/>
      <c r="I291" s="17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30"/>
    </row>
    <row r="292" spans="2:21" s="8" customFormat="1" x14ac:dyDescent="0.25">
      <c r="B292" s="71"/>
      <c r="D292" s="2"/>
      <c r="H292" s="17"/>
      <c r="I292" s="17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30"/>
    </row>
    <row r="293" spans="2:21" s="8" customFormat="1" x14ac:dyDescent="0.25">
      <c r="B293" s="71"/>
      <c r="D293" s="2"/>
      <c r="H293" s="17"/>
      <c r="I293" s="17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30"/>
    </row>
    <row r="294" spans="2:21" s="8" customFormat="1" x14ac:dyDescent="0.25">
      <c r="B294" s="71"/>
      <c r="D294" s="2"/>
      <c r="H294" s="17"/>
      <c r="I294" s="17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30"/>
    </row>
    <row r="295" spans="2:21" s="8" customFormat="1" x14ac:dyDescent="0.25">
      <c r="B295" s="71"/>
      <c r="D295" s="2"/>
      <c r="H295" s="17"/>
      <c r="I295" s="17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30"/>
    </row>
    <row r="296" spans="2:21" s="8" customFormat="1" x14ac:dyDescent="0.25">
      <c r="B296" s="71"/>
      <c r="D296" s="2"/>
      <c r="H296" s="17"/>
      <c r="I296" s="17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30"/>
    </row>
    <row r="297" spans="2:21" s="8" customFormat="1" x14ac:dyDescent="0.25">
      <c r="B297" s="71"/>
      <c r="D297" s="2"/>
      <c r="H297" s="17"/>
      <c r="I297" s="17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30"/>
    </row>
    <row r="298" spans="2:21" s="8" customFormat="1" x14ac:dyDescent="0.25">
      <c r="B298" s="71"/>
      <c r="D298" s="2"/>
      <c r="H298" s="17"/>
      <c r="I298" s="17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30"/>
    </row>
    <row r="299" spans="2:21" s="8" customFormat="1" x14ac:dyDescent="0.25">
      <c r="B299" s="71"/>
      <c r="D299" s="2"/>
      <c r="H299" s="17"/>
      <c r="I299" s="17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30"/>
    </row>
    <row r="300" spans="2:21" s="8" customFormat="1" x14ac:dyDescent="0.25">
      <c r="B300" s="71"/>
      <c r="D300" s="2"/>
      <c r="H300" s="17"/>
      <c r="I300" s="17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30"/>
    </row>
    <row r="301" spans="2:21" s="8" customFormat="1" x14ac:dyDescent="0.25">
      <c r="B301" s="71"/>
      <c r="D301" s="2"/>
      <c r="H301" s="17"/>
      <c r="I301" s="17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30"/>
    </row>
    <row r="302" spans="2:21" s="8" customFormat="1" x14ac:dyDescent="0.25">
      <c r="B302" s="71"/>
      <c r="D302" s="2"/>
      <c r="H302" s="17"/>
      <c r="I302" s="17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30"/>
    </row>
    <row r="303" spans="2:21" s="8" customFormat="1" x14ac:dyDescent="0.25">
      <c r="B303" s="71"/>
      <c r="D303" s="2"/>
      <c r="H303" s="17"/>
      <c r="I303" s="17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30"/>
    </row>
    <row r="304" spans="2:21" s="8" customFormat="1" x14ac:dyDescent="0.25">
      <c r="B304" s="71"/>
      <c r="D304" s="2"/>
      <c r="H304" s="17"/>
      <c r="I304" s="17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30"/>
    </row>
    <row r="305" spans="2:21" s="8" customFormat="1" x14ac:dyDescent="0.25">
      <c r="B305" s="71"/>
      <c r="D305" s="2"/>
      <c r="H305" s="17"/>
      <c r="I305" s="17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30"/>
    </row>
    <row r="306" spans="2:21" s="8" customFormat="1" x14ac:dyDescent="0.25">
      <c r="B306" s="71"/>
      <c r="D306" s="2"/>
      <c r="H306" s="17"/>
      <c r="I306" s="17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30"/>
    </row>
    <row r="307" spans="2:21" s="8" customFormat="1" x14ac:dyDescent="0.25">
      <c r="B307" s="71"/>
      <c r="D307" s="2"/>
      <c r="H307" s="17"/>
      <c r="I307" s="17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30"/>
    </row>
    <row r="308" spans="2:21" s="8" customFormat="1" x14ac:dyDescent="0.25">
      <c r="B308" s="71"/>
      <c r="D308" s="2"/>
      <c r="H308" s="17"/>
      <c r="I308" s="17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30"/>
    </row>
    <row r="309" spans="2:21" s="8" customFormat="1" x14ac:dyDescent="0.25">
      <c r="B309" s="71"/>
      <c r="D309" s="2"/>
      <c r="H309" s="17"/>
      <c r="I309" s="17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30"/>
    </row>
    <row r="310" spans="2:21" s="8" customFormat="1" x14ac:dyDescent="0.25">
      <c r="B310" s="71"/>
      <c r="D310" s="2"/>
      <c r="H310" s="17"/>
      <c r="I310" s="17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30"/>
    </row>
    <row r="311" spans="2:21" s="8" customFormat="1" x14ac:dyDescent="0.25">
      <c r="B311" s="71"/>
      <c r="D311" s="2"/>
      <c r="H311" s="17"/>
      <c r="I311" s="17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30"/>
    </row>
    <row r="312" spans="2:21" s="8" customFormat="1" x14ac:dyDescent="0.25">
      <c r="B312" s="71"/>
      <c r="D312" s="2"/>
      <c r="H312" s="17"/>
      <c r="I312" s="17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30"/>
    </row>
    <row r="313" spans="2:21" s="8" customFormat="1" x14ac:dyDescent="0.25">
      <c r="B313" s="71"/>
      <c r="D313" s="2"/>
      <c r="H313" s="17"/>
      <c r="I313" s="17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30"/>
    </row>
    <row r="314" spans="2:21" s="8" customFormat="1" x14ac:dyDescent="0.25">
      <c r="B314" s="71"/>
      <c r="D314" s="2"/>
      <c r="H314" s="17"/>
      <c r="I314" s="17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30"/>
    </row>
    <row r="315" spans="2:21" s="8" customFormat="1" x14ac:dyDescent="0.25">
      <c r="B315" s="71"/>
      <c r="D315" s="2"/>
      <c r="H315" s="17"/>
      <c r="I315" s="17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30"/>
    </row>
    <row r="316" spans="2:21" s="8" customFormat="1" x14ac:dyDescent="0.25">
      <c r="B316" s="71"/>
      <c r="D316" s="2"/>
      <c r="H316" s="17"/>
      <c r="I316" s="17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30"/>
    </row>
    <row r="317" spans="2:21" s="8" customFormat="1" x14ac:dyDescent="0.25">
      <c r="B317" s="71"/>
      <c r="D317" s="2"/>
      <c r="H317" s="17"/>
      <c r="I317" s="17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30"/>
    </row>
    <row r="318" spans="2:21" s="8" customFormat="1" x14ac:dyDescent="0.25">
      <c r="B318" s="71"/>
      <c r="D318" s="2"/>
      <c r="H318" s="17"/>
      <c r="I318" s="17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30"/>
    </row>
    <row r="319" spans="2:21" s="8" customFormat="1" x14ac:dyDescent="0.25">
      <c r="B319" s="71"/>
      <c r="D319" s="2"/>
      <c r="H319" s="17"/>
      <c r="I319" s="17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30"/>
    </row>
    <row r="320" spans="2:21" s="8" customFormat="1" x14ac:dyDescent="0.25">
      <c r="B320" s="71"/>
      <c r="D320" s="2"/>
      <c r="H320" s="17"/>
      <c r="I320" s="17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30"/>
    </row>
    <row r="321" spans="2:21" s="8" customFormat="1" x14ac:dyDescent="0.25">
      <c r="B321" s="71"/>
      <c r="D321" s="2"/>
      <c r="H321" s="17"/>
      <c r="I321" s="17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30"/>
    </row>
    <row r="322" spans="2:21" s="8" customFormat="1" x14ac:dyDescent="0.25">
      <c r="B322" s="71"/>
      <c r="D322" s="2"/>
      <c r="H322" s="17"/>
      <c r="I322" s="17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30"/>
    </row>
    <row r="323" spans="2:21" s="8" customFormat="1" x14ac:dyDescent="0.25">
      <c r="B323" s="71"/>
      <c r="D323" s="2"/>
      <c r="H323" s="17"/>
      <c r="I323" s="17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30"/>
    </row>
    <row r="324" spans="2:21" s="8" customFormat="1" x14ac:dyDescent="0.25">
      <c r="B324" s="71"/>
      <c r="D324" s="2"/>
      <c r="H324" s="17"/>
      <c r="I324" s="17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30"/>
    </row>
    <row r="325" spans="2:21" s="8" customFormat="1" x14ac:dyDescent="0.25">
      <c r="B325" s="71"/>
      <c r="D325" s="2"/>
      <c r="H325" s="17"/>
      <c r="I325" s="17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30"/>
    </row>
    <row r="326" spans="2:21" s="8" customFormat="1" x14ac:dyDescent="0.25">
      <c r="B326" s="71"/>
      <c r="D326" s="2"/>
      <c r="H326" s="17"/>
      <c r="I326" s="17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30"/>
    </row>
    <row r="327" spans="2:21" s="8" customFormat="1" x14ac:dyDescent="0.25">
      <c r="B327" s="71"/>
      <c r="D327" s="2"/>
      <c r="H327" s="17"/>
      <c r="I327" s="17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30"/>
    </row>
    <row r="328" spans="2:21" s="8" customFormat="1" x14ac:dyDescent="0.25">
      <c r="B328" s="71"/>
      <c r="D328" s="2"/>
      <c r="H328" s="17"/>
      <c r="I328" s="17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30"/>
    </row>
    <row r="329" spans="2:21" s="8" customFormat="1" x14ac:dyDescent="0.25">
      <c r="B329" s="71"/>
      <c r="D329" s="2"/>
      <c r="H329" s="17"/>
      <c r="I329" s="17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30"/>
    </row>
    <row r="330" spans="2:21" s="8" customFormat="1" x14ac:dyDescent="0.25">
      <c r="B330" s="71"/>
      <c r="D330" s="2"/>
      <c r="H330" s="17"/>
      <c r="I330" s="17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30"/>
    </row>
    <row r="331" spans="2:21" s="8" customFormat="1" x14ac:dyDescent="0.25">
      <c r="B331" s="71"/>
      <c r="D331" s="2"/>
      <c r="H331" s="17"/>
      <c r="I331" s="17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30"/>
    </row>
    <row r="332" spans="2:21" s="8" customFormat="1" x14ac:dyDescent="0.25">
      <c r="B332" s="71"/>
      <c r="D332" s="2"/>
      <c r="H332" s="17"/>
      <c r="I332" s="17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30"/>
    </row>
    <row r="333" spans="2:21" s="8" customFormat="1" x14ac:dyDescent="0.25">
      <c r="B333" s="71"/>
      <c r="D333" s="2"/>
      <c r="H333" s="17"/>
      <c r="I333" s="17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30"/>
    </row>
    <row r="334" spans="2:21" s="8" customFormat="1" x14ac:dyDescent="0.25">
      <c r="B334" s="71"/>
      <c r="D334" s="2"/>
      <c r="H334" s="17"/>
      <c r="I334" s="17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30"/>
    </row>
    <row r="335" spans="2:21" s="8" customFormat="1" x14ac:dyDescent="0.25">
      <c r="B335" s="71"/>
      <c r="D335" s="2"/>
      <c r="H335" s="17"/>
      <c r="I335" s="17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30"/>
    </row>
    <row r="336" spans="2:21" s="8" customFormat="1" x14ac:dyDescent="0.25">
      <c r="B336" s="71"/>
      <c r="D336" s="2"/>
      <c r="H336" s="17"/>
      <c r="I336" s="17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30"/>
    </row>
    <row r="337" spans="2:21" s="8" customFormat="1" x14ac:dyDescent="0.25">
      <c r="B337" s="71"/>
      <c r="D337" s="2"/>
      <c r="H337" s="17"/>
      <c r="I337" s="17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30"/>
    </row>
    <row r="338" spans="2:21" s="8" customFormat="1" x14ac:dyDescent="0.25">
      <c r="B338" s="71"/>
      <c r="D338" s="2"/>
      <c r="H338" s="17"/>
      <c r="I338" s="17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30"/>
    </row>
    <row r="339" spans="2:21" s="8" customFormat="1" x14ac:dyDescent="0.25">
      <c r="B339" s="71"/>
      <c r="D339" s="2"/>
      <c r="H339" s="17"/>
      <c r="I339" s="17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30"/>
    </row>
    <row r="340" spans="2:21" s="8" customFormat="1" x14ac:dyDescent="0.25">
      <c r="B340" s="71"/>
      <c r="D340" s="2"/>
      <c r="H340" s="17"/>
      <c r="I340" s="17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30"/>
    </row>
    <row r="341" spans="2:21" s="8" customFormat="1" x14ac:dyDescent="0.25">
      <c r="B341" s="71"/>
      <c r="D341" s="2"/>
      <c r="H341" s="17"/>
      <c r="I341" s="17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30"/>
    </row>
    <row r="342" spans="2:21" s="8" customFormat="1" x14ac:dyDescent="0.25">
      <c r="B342" s="71"/>
      <c r="D342" s="2"/>
      <c r="H342" s="17"/>
      <c r="I342" s="17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30"/>
    </row>
    <row r="343" spans="2:21" s="8" customFormat="1" x14ac:dyDescent="0.25">
      <c r="B343" s="71"/>
      <c r="D343" s="2"/>
      <c r="H343" s="17"/>
      <c r="I343" s="17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30"/>
    </row>
    <row r="344" spans="2:21" s="8" customFormat="1" x14ac:dyDescent="0.25">
      <c r="B344" s="71"/>
      <c r="D344" s="2"/>
      <c r="H344" s="17"/>
      <c r="I344" s="17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30"/>
    </row>
    <row r="345" spans="2:21" s="8" customFormat="1" x14ac:dyDescent="0.25">
      <c r="B345" s="71"/>
      <c r="D345" s="2"/>
      <c r="H345" s="17"/>
      <c r="I345" s="17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30"/>
    </row>
    <row r="346" spans="2:21" s="8" customFormat="1" x14ac:dyDescent="0.25">
      <c r="B346" s="71"/>
      <c r="D346" s="2"/>
      <c r="H346" s="17"/>
      <c r="I346" s="17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30"/>
    </row>
    <row r="347" spans="2:21" s="8" customFormat="1" x14ac:dyDescent="0.25">
      <c r="B347" s="71"/>
      <c r="D347" s="2"/>
      <c r="H347" s="17"/>
      <c r="I347" s="17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30"/>
    </row>
    <row r="348" spans="2:21" s="8" customFormat="1" x14ac:dyDescent="0.25">
      <c r="B348" s="71"/>
      <c r="D348" s="2"/>
      <c r="H348" s="17"/>
      <c r="I348" s="17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30"/>
    </row>
    <row r="349" spans="2:21" s="8" customFormat="1" x14ac:dyDescent="0.25">
      <c r="B349" s="71"/>
      <c r="D349" s="2"/>
      <c r="H349" s="17"/>
      <c r="I349" s="17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30"/>
    </row>
    <row r="350" spans="2:21" s="8" customFormat="1" x14ac:dyDescent="0.25">
      <c r="B350" s="71"/>
      <c r="D350" s="2"/>
      <c r="H350" s="17"/>
      <c r="I350" s="17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30"/>
    </row>
    <row r="351" spans="2:21" s="8" customFormat="1" x14ac:dyDescent="0.25">
      <c r="B351" s="71"/>
      <c r="D351" s="2"/>
      <c r="H351" s="17"/>
      <c r="I351" s="17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30"/>
    </row>
    <row r="352" spans="2:21" s="8" customFormat="1" x14ac:dyDescent="0.25">
      <c r="B352" s="71"/>
      <c r="D352" s="2"/>
      <c r="H352" s="17"/>
      <c r="I352" s="17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30"/>
    </row>
    <row r="353" spans="2:21" s="8" customFormat="1" x14ac:dyDescent="0.25">
      <c r="B353" s="71"/>
      <c r="D353" s="2"/>
      <c r="H353" s="17"/>
      <c r="I353" s="17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30"/>
    </row>
    <row r="354" spans="2:21" s="8" customFormat="1" x14ac:dyDescent="0.25">
      <c r="B354" s="71"/>
      <c r="D354" s="2"/>
      <c r="H354" s="17"/>
      <c r="I354" s="17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30"/>
    </row>
    <row r="355" spans="2:21" s="8" customFormat="1" x14ac:dyDescent="0.25">
      <c r="B355" s="71"/>
      <c r="D355" s="2"/>
      <c r="H355" s="17"/>
      <c r="I355" s="17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30"/>
    </row>
    <row r="356" spans="2:21" s="8" customFormat="1" x14ac:dyDescent="0.25">
      <c r="B356" s="71"/>
      <c r="D356" s="2"/>
      <c r="H356" s="17"/>
      <c r="I356" s="17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30"/>
    </row>
    <row r="357" spans="2:21" s="8" customFormat="1" x14ac:dyDescent="0.25">
      <c r="B357" s="71"/>
      <c r="D357" s="2"/>
      <c r="H357" s="17"/>
      <c r="I357" s="17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30"/>
    </row>
    <row r="358" spans="2:21" s="8" customFormat="1" x14ac:dyDescent="0.25">
      <c r="B358" s="71"/>
      <c r="D358" s="2"/>
      <c r="H358" s="17"/>
      <c r="I358" s="17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30"/>
    </row>
    <row r="359" spans="2:21" s="8" customFormat="1" x14ac:dyDescent="0.25">
      <c r="B359" s="71"/>
      <c r="D359" s="2"/>
      <c r="H359" s="17"/>
      <c r="I359" s="17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30"/>
    </row>
    <row r="360" spans="2:21" s="8" customFormat="1" x14ac:dyDescent="0.25">
      <c r="B360" s="71"/>
      <c r="D360" s="2"/>
      <c r="H360" s="17"/>
      <c r="I360" s="17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30"/>
    </row>
    <row r="361" spans="2:21" s="8" customFormat="1" x14ac:dyDescent="0.25">
      <c r="B361" s="71"/>
      <c r="D361" s="2"/>
      <c r="H361" s="17"/>
      <c r="I361" s="17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30"/>
    </row>
    <row r="362" spans="2:21" s="8" customFormat="1" x14ac:dyDescent="0.25">
      <c r="B362" s="71"/>
      <c r="D362" s="2"/>
      <c r="H362" s="17"/>
      <c r="I362" s="17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30"/>
    </row>
    <row r="363" spans="2:21" s="8" customFormat="1" x14ac:dyDescent="0.25">
      <c r="B363" s="71"/>
      <c r="D363" s="2"/>
      <c r="H363" s="17"/>
      <c r="I363" s="17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30"/>
    </row>
    <row r="364" spans="2:21" s="8" customFormat="1" x14ac:dyDescent="0.25">
      <c r="B364" s="71"/>
      <c r="D364" s="2"/>
      <c r="H364" s="17"/>
      <c r="I364" s="17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30"/>
    </row>
    <row r="365" spans="2:21" s="8" customFormat="1" x14ac:dyDescent="0.25">
      <c r="B365" s="71"/>
      <c r="D365" s="2"/>
      <c r="H365" s="17"/>
      <c r="I365" s="17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30"/>
    </row>
    <row r="366" spans="2:21" s="8" customFormat="1" x14ac:dyDescent="0.25">
      <c r="B366" s="71"/>
      <c r="D366" s="2"/>
      <c r="H366" s="17"/>
      <c r="I366" s="17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30"/>
    </row>
    <row r="367" spans="2:21" s="8" customFormat="1" x14ac:dyDescent="0.25">
      <c r="B367" s="71"/>
      <c r="D367" s="2"/>
      <c r="H367" s="17"/>
      <c r="I367" s="17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30"/>
    </row>
    <row r="368" spans="2:21" s="8" customFormat="1" x14ac:dyDescent="0.25">
      <c r="B368" s="71"/>
      <c r="D368" s="2"/>
      <c r="H368" s="17"/>
      <c r="I368" s="17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30"/>
    </row>
    <row r="369" spans="2:21" s="8" customFormat="1" x14ac:dyDescent="0.25">
      <c r="B369" s="71"/>
      <c r="D369" s="2"/>
      <c r="H369" s="17"/>
      <c r="I369" s="17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30"/>
    </row>
    <row r="370" spans="2:21" s="8" customFormat="1" x14ac:dyDescent="0.25">
      <c r="B370" s="71"/>
      <c r="D370" s="2"/>
      <c r="H370" s="17"/>
      <c r="I370" s="17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30"/>
    </row>
    <row r="371" spans="2:21" s="8" customFormat="1" x14ac:dyDescent="0.25">
      <c r="B371" s="71"/>
      <c r="D371" s="2"/>
      <c r="H371" s="17"/>
      <c r="I371" s="17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30"/>
    </row>
    <row r="372" spans="2:21" s="8" customFormat="1" x14ac:dyDescent="0.25">
      <c r="B372" s="71"/>
      <c r="D372" s="2"/>
      <c r="H372" s="17"/>
      <c r="I372" s="17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30"/>
    </row>
    <row r="373" spans="2:21" s="8" customFormat="1" x14ac:dyDescent="0.25">
      <c r="B373" s="71"/>
      <c r="D373" s="2"/>
      <c r="H373" s="17"/>
      <c r="I373" s="17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30"/>
    </row>
    <row r="374" spans="2:21" s="8" customFormat="1" x14ac:dyDescent="0.25">
      <c r="B374" s="71"/>
      <c r="D374" s="2"/>
      <c r="H374" s="17"/>
      <c r="I374" s="17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30"/>
    </row>
    <row r="375" spans="2:21" s="8" customFormat="1" x14ac:dyDescent="0.25">
      <c r="B375" s="71"/>
      <c r="D375" s="2"/>
      <c r="H375" s="17"/>
      <c r="I375" s="17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30"/>
    </row>
    <row r="376" spans="2:21" s="8" customFormat="1" x14ac:dyDescent="0.25">
      <c r="B376" s="71"/>
      <c r="D376" s="2"/>
      <c r="H376" s="17"/>
      <c r="I376" s="17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30"/>
    </row>
    <row r="377" spans="2:21" s="8" customFormat="1" x14ac:dyDescent="0.25">
      <c r="B377" s="71"/>
      <c r="D377" s="2"/>
      <c r="H377" s="17"/>
      <c r="I377" s="17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30"/>
    </row>
    <row r="378" spans="2:21" s="8" customFormat="1" x14ac:dyDescent="0.25">
      <c r="B378" s="71"/>
      <c r="D378" s="2"/>
      <c r="H378" s="17"/>
      <c r="I378" s="17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30"/>
    </row>
    <row r="379" spans="2:21" s="8" customFormat="1" x14ac:dyDescent="0.25">
      <c r="B379" s="71"/>
      <c r="D379" s="2"/>
      <c r="H379" s="17"/>
      <c r="I379" s="17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30"/>
    </row>
    <row r="380" spans="2:21" s="8" customFormat="1" x14ac:dyDescent="0.25">
      <c r="B380" s="71"/>
      <c r="D380" s="2"/>
      <c r="H380" s="17"/>
      <c r="I380" s="17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30"/>
    </row>
    <row r="381" spans="2:21" s="8" customFormat="1" x14ac:dyDescent="0.25">
      <c r="B381" s="71"/>
      <c r="D381" s="2"/>
      <c r="H381" s="17"/>
      <c r="I381" s="17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30"/>
    </row>
    <row r="382" spans="2:21" s="8" customFormat="1" x14ac:dyDescent="0.25">
      <c r="B382" s="71"/>
      <c r="D382" s="2"/>
      <c r="H382" s="17"/>
      <c r="I382" s="17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30"/>
    </row>
    <row r="383" spans="2:21" s="8" customFormat="1" x14ac:dyDescent="0.25">
      <c r="B383" s="71"/>
      <c r="D383" s="2"/>
      <c r="H383" s="17"/>
      <c r="I383" s="17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30"/>
    </row>
    <row r="384" spans="2:21" s="8" customFormat="1" x14ac:dyDescent="0.25">
      <c r="B384" s="71"/>
      <c r="D384" s="2"/>
      <c r="H384" s="17"/>
      <c r="I384" s="17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30"/>
    </row>
    <row r="385" spans="2:21" s="8" customFormat="1" x14ac:dyDescent="0.25">
      <c r="B385" s="71"/>
      <c r="D385" s="2"/>
      <c r="H385" s="17"/>
      <c r="I385" s="17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30"/>
    </row>
    <row r="386" spans="2:21" s="8" customFormat="1" x14ac:dyDescent="0.25">
      <c r="B386" s="71"/>
      <c r="D386" s="2"/>
      <c r="H386" s="17"/>
      <c r="I386" s="17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30"/>
    </row>
    <row r="387" spans="2:21" s="8" customFormat="1" x14ac:dyDescent="0.25">
      <c r="B387" s="71"/>
      <c r="D387" s="2"/>
      <c r="H387" s="17"/>
      <c r="I387" s="17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30"/>
    </row>
    <row r="388" spans="2:21" s="8" customFormat="1" x14ac:dyDescent="0.25">
      <c r="B388" s="71"/>
      <c r="D388" s="2"/>
      <c r="H388" s="17"/>
      <c r="I388" s="17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30"/>
    </row>
    <row r="389" spans="2:21" s="8" customFormat="1" x14ac:dyDescent="0.25">
      <c r="B389" s="71"/>
      <c r="D389" s="2"/>
      <c r="H389" s="17"/>
      <c r="I389" s="17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30"/>
    </row>
    <row r="390" spans="2:21" s="8" customFormat="1" x14ac:dyDescent="0.25">
      <c r="B390" s="71"/>
      <c r="D390" s="2"/>
      <c r="H390" s="17"/>
      <c r="I390" s="17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30"/>
    </row>
    <row r="391" spans="2:21" s="8" customFormat="1" x14ac:dyDescent="0.25">
      <c r="B391" s="71"/>
      <c r="D391" s="2"/>
      <c r="H391" s="17"/>
      <c r="I391" s="17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30"/>
    </row>
    <row r="392" spans="2:21" s="8" customFormat="1" x14ac:dyDescent="0.25">
      <c r="B392" s="71"/>
      <c r="D392" s="2"/>
      <c r="H392" s="17"/>
      <c r="I392" s="17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30"/>
    </row>
    <row r="393" spans="2:21" s="8" customFormat="1" x14ac:dyDescent="0.25">
      <c r="B393" s="71"/>
      <c r="D393" s="2"/>
      <c r="H393" s="17"/>
      <c r="I393" s="17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30"/>
    </row>
    <row r="394" spans="2:21" s="8" customFormat="1" x14ac:dyDescent="0.25">
      <c r="B394" s="71"/>
      <c r="D394" s="2"/>
      <c r="H394" s="17"/>
      <c r="I394" s="17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30"/>
    </row>
    <row r="395" spans="2:21" s="8" customFormat="1" x14ac:dyDescent="0.25">
      <c r="B395" s="71"/>
      <c r="D395" s="2"/>
      <c r="H395" s="17"/>
      <c r="I395" s="17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30"/>
    </row>
    <row r="396" spans="2:21" s="8" customFormat="1" x14ac:dyDescent="0.25">
      <c r="B396" s="71"/>
      <c r="D396" s="2"/>
      <c r="H396" s="17"/>
      <c r="I396" s="17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30"/>
    </row>
    <row r="397" spans="2:21" s="8" customFormat="1" x14ac:dyDescent="0.25">
      <c r="B397" s="71"/>
      <c r="D397" s="2"/>
      <c r="H397" s="17"/>
      <c r="I397" s="17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30"/>
    </row>
    <row r="398" spans="2:21" s="8" customFormat="1" x14ac:dyDescent="0.25">
      <c r="B398" s="71"/>
      <c r="D398" s="2"/>
      <c r="H398" s="17"/>
      <c r="I398" s="17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30"/>
    </row>
    <row r="399" spans="2:21" s="8" customFormat="1" x14ac:dyDescent="0.25">
      <c r="B399" s="71"/>
      <c r="D399" s="2"/>
      <c r="H399" s="17"/>
      <c r="I399" s="17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30"/>
    </row>
    <row r="400" spans="2:21" s="8" customFormat="1" x14ac:dyDescent="0.25">
      <c r="B400" s="71"/>
      <c r="D400" s="2"/>
      <c r="H400" s="17"/>
      <c r="I400" s="17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30"/>
    </row>
    <row r="401" spans="2:21" s="8" customFormat="1" x14ac:dyDescent="0.25">
      <c r="B401" s="71"/>
      <c r="D401" s="2"/>
      <c r="H401" s="17"/>
      <c r="I401" s="17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30"/>
    </row>
    <row r="402" spans="2:21" s="8" customFormat="1" x14ac:dyDescent="0.25">
      <c r="B402" s="71"/>
      <c r="D402" s="2"/>
      <c r="H402" s="17"/>
      <c r="I402" s="17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30"/>
    </row>
    <row r="403" spans="2:21" s="8" customFormat="1" x14ac:dyDescent="0.25">
      <c r="B403" s="71"/>
      <c r="D403" s="2"/>
      <c r="H403" s="17"/>
      <c r="I403" s="17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30"/>
    </row>
    <row r="404" spans="2:21" s="8" customFormat="1" x14ac:dyDescent="0.25">
      <c r="B404" s="71"/>
      <c r="D404" s="2"/>
      <c r="H404" s="17"/>
      <c r="I404" s="17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30"/>
    </row>
    <row r="405" spans="2:21" s="8" customFormat="1" x14ac:dyDescent="0.25">
      <c r="B405" s="71"/>
      <c r="D405" s="2"/>
      <c r="H405" s="17"/>
      <c r="I405" s="17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30"/>
    </row>
    <row r="406" spans="2:21" s="8" customFormat="1" x14ac:dyDescent="0.25">
      <c r="B406" s="71"/>
      <c r="D406" s="2"/>
      <c r="H406" s="17"/>
      <c r="I406" s="17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30"/>
    </row>
    <row r="407" spans="2:21" s="8" customFormat="1" x14ac:dyDescent="0.25">
      <c r="B407" s="71"/>
      <c r="D407" s="2"/>
      <c r="H407" s="17"/>
      <c r="I407" s="17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30"/>
    </row>
    <row r="408" spans="2:21" s="8" customFormat="1" x14ac:dyDescent="0.25">
      <c r="B408" s="71"/>
      <c r="D408" s="2"/>
      <c r="H408" s="17"/>
      <c r="I408" s="17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30"/>
    </row>
    <row r="409" spans="2:21" s="8" customFormat="1" x14ac:dyDescent="0.25">
      <c r="B409" s="71"/>
      <c r="D409" s="2"/>
      <c r="H409" s="17"/>
      <c r="I409" s="17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30"/>
    </row>
    <row r="410" spans="2:21" s="8" customFormat="1" x14ac:dyDescent="0.25">
      <c r="B410" s="71"/>
      <c r="D410" s="2"/>
      <c r="H410" s="17"/>
      <c r="I410" s="17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30"/>
    </row>
    <row r="411" spans="2:21" s="8" customFormat="1" x14ac:dyDescent="0.25">
      <c r="B411" s="71"/>
      <c r="D411" s="2"/>
      <c r="H411" s="17"/>
      <c r="I411" s="17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30"/>
    </row>
    <row r="412" spans="2:21" s="8" customFormat="1" x14ac:dyDescent="0.25">
      <c r="B412" s="71"/>
      <c r="D412" s="2"/>
      <c r="H412" s="17"/>
      <c r="I412" s="17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30"/>
    </row>
    <row r="413" spans="2:21" s="8" customFormat="1" x14ac:dyDescent="0.25">
      <c r="B413" s="71"/>
      <c r="D413" s="2"/>
      <c r="H413" s="17"/>
      <c r="I413" s="17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30"/>
    </row>
    <row r="414" spans="2:21" s="8" customFormat="1" x14ac:dyDescent="0.25">
      <c r="B414" s="71"/>
      <c r="D414" s="2"/>
      <c r="H414" s="17"/>
      <c r="I414" s="17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30"/>
    </row>
    <row r="415" spans="2:21" s="8" customFormat="1" x14ac:dyDescent="0.25">
      <c r="B415" s="71"/>
      <c r="D415" s="2"/>
      <c r="H415" s="17"/>
      <c r="I415" s="17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30"/>
    </row>
    <row r="416" spans="2:21" s="8" customFormat="1" x14ac:dyDescent="0.25">
      <c r="B416" s="71"/>
      <c r="D416" s="2"/>
      <c r="H416" s="17"/>
      <c r="I416" s="17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30"/>
    </row>
    <row r="417" spans="2:21" s="8" customFormat="1" x14ac:dyDescent="0.25">
      <c r="B417" s="71"/>
      <c r="D417" s="2"/>
      <c r="H417" s="17"/>
      <c r="I417" s="17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30"/>
    </row>
    <row r="418" spans="2:21" s="8" customFormat="1" x14ac:dyDescent="0.25">
      <c r="B418" s="71"/>
      <c r="D418" s="2"/>
      <c r="H418" s="17"/>
      <c r="I418" s="17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30"/>
    </row>
    <row r="419" spans="2:21" s="8" customFormat="1" x14ac:dyDescent="0.25">
      <c r="B419" s="71"/>
      <c r="D419" s="2"/>
      <c r="H419" s="17"/>
      <c r="I419" s="17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30"/>
    </row>
    <row r="420" spans="2:21" s="8" customFormat="1" x14ac:dyDescent="0.25">
      <c r="B420" s="71"/>
      <c r="D420" s="2"/>
      <c r="H420" s="17"/>
      <c r="I420" s="17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30"/>
    </row>
    <row r="421" spans="2:21" s="8" customFormat="1" x14ac:dyDescent="0.25">
      <c r="B421" s="71"/>
      <c r="D421" s="2"/>
      <c r="H421" s="17"/>
      <c r="I421" s="17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30"/>
    </row>
    <row r="422" spans="2:21" s="8" customFormat="1" x14ac:dyDescent="0.25">
      <c r="B422" s="71"/>
      <c r="D422" s="2"/>
      <c r="H422" s="17"/>
      <c r="I422" s="17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30"/>
    </row>
    <row r="423" spans="2:21" s="8" customFormat="1" x14ac:dyDescent="0.25">
      <c r="B423" s="71"/>
      <c r="D423" s="2"/>
      <c r="H423" s="17"/>
      <c r="I423" s="17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30"/>
    </row>
    <row r="424" spans="2:21" s="8" customFormat="1" x14ac:dyDescent="0.25">
      <c r="B424" s="71"/>
      <c r="D424" s="2"/>
      <c r="H424" s="17"/>
      <c r="I424" s="17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30"/>
    </row>
    <row r="425" spans="2:21" s="8" customFormat="1" x14ac:dyDescent="0.25">
      <c r="B425" s="71"/>
      <c r="D425" s="2"/>
      <c r="H425" s="17"/>
      <c r="I425" s="17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30"/>
    </row>
    <row r="426" spans="2:21" s="8" customFormat="1" x14ac:dyDescent="0.25">
      <c r="B426" s="71"/>
      <c r="D426" s="2"/>
      <c r="H426" s="17"/>
      <c r="I426" s="17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30"/>
    </row>
    <row r="427" spans="2:21" s="8" customFormat="1" x14ac:dyDescent="0.25">
      <c r="B427" s="71"/>
      <c r="D427" s="2"/>
      <c r="H427" s="17"/>
      <c r="I427" s="17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30"/>
    </row>
    <row r="428" spans="2:21" s="8" customFormat="1" x14ac:dyDescent="0.25">
      <c r="B428" s="71"/>
      <c r="D428" s="2"/>
      <c r="H428" s="17"/>
      <c r="I428" s="17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30"/>
    </row>
    <row r="429" spans="2:21" s="8" customFormat="1" x14ac:dyDescent="0.25">
      <c r="B429" s="71"/>
      <c r="D429" s="2"/>
      <c r="H429" s="17"/>
      <c r="I429" s="17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30"/>
    </row>
    <row r="430" spans="2:21" s="8" customFormat="1" x14ac:dyDescent="0.25">
      <c r="B430" s="71"/>
      <c r="D430" s="2"/>
      <c r="H430" s="17"/>
      <c r="I430" s="17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30"/>
    </row>
    <row r="431" spans="2:21" s="8" customFormat="1" x14ac:dyDescent="0.25">
      <c r="B431" s="71"/>
      <c r="D431" s="2"/>
      <c r="H431" s="17"/>
      <c r="I431" s="17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30"/>
    </row>
    <row r="432" spans="2:21" s="8" customFormat="1" x14ac:dyDescent="0.25">
      <c r="B432" s="71"/>
      <c r="D432" s="2"/>
      <c r="H432" s="17"/>
      <c r="I432" s="17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30"/>
    </row>
    <row r="433" spans="2:21" s="8" customFormat="1" x14ac:dyDescent="0.25">
      <c r="B433" s="71"/>
      <c r="D433" s="2"/>
      <c r="H433" s="17"/>
      <c r="I433" s="17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30"/>
    </row>
    <row r="434" spans="2:21" s="8" customFormat="1" x14ac:dyDescent="0.25">
      <c r="B434" s="71"/>
      <c r="D434" s="2"/>
      <c r="H434" s="17"/>
      <c r="I434" s="17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30"/>
    </row>
    <row r="435" spans="2:21" s="8" customFormat="1" x14ac:dyDescent="0.25">
      <c r="B435" s="71"/>
      <c r="D435" s="2"/>
      <c r="H435" s="17"/>
      <c r="I435" s="17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30"/>
    </row>
    <row r="436" spans="2:21" s="8" customFormat="1" x14ac:dyDescent="0.25">
      <c r="B436" s="71"/>
      <c r="D436" s="2"/>
      <c r="H436" s="17"/>
      <c r="I436" s="17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30"/>
    </row>
    <row r="437" spans="2:21" s="8" customFormat="1" x14ac:dyDescent="0.25">
      <c r="B437" s="71"/>
      <c r="D437" s="2"/>
      <c r="H437" s="17"/>
      <c r="I437" s="17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30"/>
    </row>
    <row r="438" spans="2:21" s="8" customFormat="1" x14ac:dyDescent="0.25">
      <c r="B438" s="71"/>
      <c r="D438" s="2"/>
      <c r="H438" s="17"/>
      <c r="I438" s="17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30"/>
    </row>
    <row r="439" spans="2:21" s="8" customFormat="1" x14ac:dyDescent="0.25">
      <c r="B439" s="71"/>
      <c r="D439" s="2"/>
      <c r="H439" s="17"/>
      <c r="I439" s="17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30"/>
    </row>
    <row r="440" spans="2:21" s="8" customFormat="1" x14ac:dyDescent="0.25">
      <c r="B440" s="71"/>
      <c r="D440" s="2"/>
      <c r="H440" s="17"/>
      <c r="I440" s="17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30"/>
    </row>
    <row r="441" spans="2:21" s="8" customFormat="1" x14ac:dyDescent="0.25">
      <c r="B441" s="71"/>
      <c r="D441" s="2"/>
      <c r="H441" s="17"/>
      <c r="I441" s="17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30"/>
    </row>
    <row r="442" spans="2:21" s="8" customFormat="1" x14ac:dyDescent="0.25">
      <c r="B442" s="71"/>
      <c r="D442" s="2"/>
      <c r="H442" s="17"/>
      <c r="I442" s="17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30"/>
    </row>
    <row r="443" spans="2:21" s="8" customFormat="1" x14ac:dyDescent="0.25">
      <c r="B443" s="71"/>
      <c r="D443" s="2"/>
      <c r="H443" s="17"/>
      <c r="I443" s="17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30"/>
    </row>
    <row r="444" spans="2:21" s="8" customFormat="1" x14ac:dyDescent="0.25">
      <c r="B444" s="71"/>
      <c r="D444" s="2"/>
      <c r="H444" s="17"/>
      <c r="I444" s="17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30"/>
    </row>
    <row r="445" spans="2:21" s="8" customFormat="1" x14ac:dyDescent="0.25">
      <c r="B445" s="71"/>
      <c r="D445" s="2"/>
      <c r="H445" s="17"/>
      <c r="I445" s="17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30"/>
    </row>
    <row r="446" spans="2:21" s="8" customFormat="1" x14ac:dyDescent="0.25">
      <c r="B446" s="71"/>
      <c r="D446" s="2"/>
      <c r="H446" s="17"/>
      <c r="I446" s="17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30"/>
    </row>
    <row r="447" spans="2:21" s="8" customFormat="1" x14ac:dyDescent="0.25">
      <c r="B447" s="71"/>
      <c r="D447" s="2"/>
      <c r="H447" s="17"/>
      <c r="I447" s="17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30"/>
    </row>
    <row r="448" spans="2:21" s="8" customFormat="1" x14ac:dyDescent="0.25">
      <c r="B448" s="71"/>
      <c r="D448" s="2"/>
      <c r="H448" s="17"/>
      <c r="I448" s="17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30"/>
    </row>
    <row r="449" spans="2:21" s="8" customFormat="1" x14ac:dyDescent="0.25">
      <c r="B449" s="71"/>
      <c r="D449" s="2"/>
      <c r="H449" s="17"/>
      <c r="I449" s="17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30"/>
    </row>
    <row r="450" spans="2:21" s="8" customFormat="1" x14ac:dyDescent="0.25">
      <c r="B450" s="71"/>
      <c r="D450" s="2"/>
      <c r="H450" s="17"/>
      <c r="I450" s="17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30"/>
    </row>
    <row r="451" spans="2:21" s="8" customFormat="1" x14ac:dyDescent="0.25">
      <c r="B451" s="71"/>
      <c r="D451" s="2"/>
      <c r="H451" s="17"/>
      <c r="I451" s="17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30"/>
    </row>
    <row r="452" spans="2:21" s="8" customFormat="1" x14ac:dyDescent="0.25">
      <c r="B452" s="71"/>
      <c r="D452" s="2"/>
      <c r="H452" s="17"/>
      <c r="I452" s="17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30"/>
    </row>
    <row r="453" spans="2:21" s="8" customFormat="1" x14ac:dyDescent="0.25">
      <c r="B453" s="71"/>
      <c r="D453" s="2"/>
      <c r="H453" s="17"/>
      <c r="I453" s="17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30"/>
    </row>
    <row r="454" spans="2:21" s="8" customFormat="1" x14ac:dyDescent="0.25">
      <c r="B454" s="71"/>
      <c r="D454" s="2"/>
      <c r="H454" s="17"/>
      <c r="I454" s="17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30"/>
    </row>
    <row r="455" spans="2:21" s="8" customFormat="1" x14ac:dyDescent="0.25">
      <c r="B455" s="71"/>
      <c r="D455" s="2"/>
      <c r="H455" s="17"/>
      <c r="I455" s="17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30"/>
    </row>
    <row r="456" spans="2:21" s="8" customFormat="1" x14ac:dyDescent="0.25">
      <c r="B456" s="71"/>
      <c r="D456" s="2"/>
      <c r="H456" s="17"/>
      <c r="I456" s="17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30"/>
    </row>
    <row r="457" spans="2:21" s="8" customFormat="1" x14ac:dyDescent="0.25">
      <c r="B457" s="71"/>
      <c r="D457" s="2"/>
      <c r="H457" s="17"/>
      <c r="I457" s="17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30"/>
    </row>
    <row r="458" spans="2:21" s="8" customFormat="1" x14ac:dyDescent="0.25">
      <c r="B458" s="71"/>
      <c r="D458" s="2"/>
      <c r="H458" s="17"/>
      <c r="I458" s="17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30"/>
    </row>
    <row r="459" spans="2:21" s="8" customFormat="1" x14ac:dyDescent="0.25">
      <c r="B459" s="71"/>
      <c r="D459" s="2"/>
      <c r="H459" s="17"/>
      <c r="I459" s="17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30"/>
    </row>
    <row r="460" spans="2:21" s="8" customFormat="1" x14ac:dyDescent="0.25">
      <c r="B460" s="71"/>
      <c r="D460" s="2"/>
      <c r="H460" s="17"/>
      <c r="I460" s="17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30"/>
    </row>
    <row r="461" spans="2:21" s="8" customFormat="1" x14ac:dyDescent="0.25">
      <c r="B461" s="71"/>
      <c r="D461" s="2"/>
      <c r="H461" s="17"/>
      <c r="I461" s="17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30"/>
    </row>
    <row r="462" spans="2:21" s="8" customFormat="1" x14ac:dyDescent="0.25">
      <c r="B462" s="71"/>
      <c r="D462" s="2"/>
      <c r="H462" s="17"/>
      <c r="I462" s="17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30"/>
    </row>
    <row r="463" spans="2:21" s="8" customFormat="1" x14ac:dyDescent="0.25">
      <c r="B463" s="71"/>
      <c r="D463" s="2"/>
      <c r="H463" s="17"/>
      <c r="I463" s="17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30"/>
    </row>
    <row r="464" spans="2:21" s="8" customFormat="1" x14ac:dyDescent="0.25">
      <c r="B464" s="71"/>
      <c r="D464" s="2"/>
      <c r="H464" s="17"/>
      <c r="I464" s="17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30"/>
    </row>
    <row r="465" spans="2:21" s="8" customFormat="1" x14ac:dyDescent="0.25">
      <c r="B465" s="71"/>
      <c r="D465" s="2"/>
      <c r="H465" s="17"/>
      <c r="I465" s="17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30"/>
    </row>
    <row r="466" spans="2:21" s="8" customFormat="1" x14ac:dyDescent="0.25">
      <c r="B466" s="71"/>
      <c r="D466" s="2"/>
      <c r="H466" s="17"/>
      <c r="I466" s="17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30"/>
    </row>
    <row r="467" spans="2:21" s="8" customFormat="1" x14ac:dyDescent="0.25">
      <c r="B467" s="71"/>
      <c r="D467" s="2"/>
      <c r="H467" s="17"/>
      <c r="I467" s="17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30"/>
    </row>
    <row r="468" spans="2:21" s="8" customFormat="1" x14ac:dyDescent="0.25">
      <c r="B468" s="71"/>
      <c r="D468" s="2"/>
      <c r="H468" s="17"/>
      <c r="I468" s="17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30"/>
    </row>
    <row r="469" spans="2:21" s="8" customFormat="1" x14ac:dyDescent="0.25">
      <c r="B469" s="71"/>
      <c r="D469" s="2"/>
      <c r="H469" s="17"/>
      <c r="I469" s="17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30"/>
    </row>
    <row r="470" spans="2:21" s="8" customFormat="1" x14ac:dyDescent="0.25">
      <c r="B470" s="71"/>
      <c r="D470" s="2"/>
      <c r="H470" s="17"/>
      <c r="I470" s="17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30"/>
    </row>
    <row r="471" spans="2:21" s="8" customFormat="1" x14ac:dyDescent="0.25">
      <c r="B471" s="71"/>
      <c r="D471" s="2"/>
      <c r="H471" s="17"/>
      <c r="I471" s="17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30"/>
    </row>
    <row r="472" spans="2:21" s="8" customFormat="1" x14ac:dyDescent="0.25">
      <c r="B472" s="71"/>
      <c r="D472" s="2"/>
      <c r="H472" s="17"/>
      <c r="I472" s="17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30"/>
    </row>
    <row r="473" spans="2:21" s="8" customFormat="1" x14ac:dyDescent="0.25">
      <c r="B473" s="71"/>
      <c r="D473" s="2"/>
      <c r="H473" s="17"/>
      <c r="I473" s="17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30"/>
    </row>
    <row r="474" spans="2:21" s="8" customFormat="1" x14ac:dyDescent="0.25">
      <c r="B474" s="71"/>
      <c r="D474" s="2"/>
      <c r="H474" s="17"/>
      <c r="I474" s="17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30"/>
    </row>
    <row r="475" spans="2:21" s="8" customFormat="1" x14ac:dyDescent="0.25">
      <c r="B475" s="71"/>
      <c r="D475" s="2"/>
      <c r="H475" s="17"/>
      <c r="I475" s="17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30"/>
    </row>
    <row r="476" spans="2:21" s="8" customFormat="1" x14ac:dyDescent="0.25">
      <c r="B476" s="71"/>
      <c r="D476" s="2"/>
      <c r="H476" s="17"/>
      <c r="I476" s="17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30"/>
    </row>
    <row r="477" spans="2:21" s="8" customFormat="1" x14ac:dyDescent="0.25">
      <c r="B477" s="71"/>
      <c r="D477" s="2"/>
      <c r="H477" s="17"/>
      <c r="I477" s="17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30"/>
    </row>
    <row r="478" spans="2:21" s="8" customFormat="1" x14ac:dyDescent="0.25">
      <c r="B478" s="71"/>
      <c r="D478" s="2"/>
      <c r="H478" s="17"/>
      <c r="I478" s="17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30"/>
    </row>
    <row r="479" spans="2:21" s="8" customFormat="1" x14ac:dyDescent="0.25">
      <c r="B479" s="71"/>
      <c r="D479" s="2"/>
      <c r="H479" s="17"/>
      <c r="I479" s="17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30"/>
    </row>
    <row r="480" spans="2:21" s="8" customFormat="1" x14ac:dyDescent="0.25">
      <c r="B480" s="71"/>
      <c r="D480" s="2"/>
      <c r="H480" s="17"/>
      <c r="I480" s="17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30"/>
    </row>
    <row r="481" spans="2:21" s="8" customFormat="1" x14ac:dyDescent="0.25">
      <c r="B481" s="71"/>
      <c r="D481" s="2"/>
      <c r="H481" s="17"/>
      <c r="I481" s="17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30"/>
    </row>
    <row r="482" spans="2:21" s="8" customFormat="1" x14ac:dyDescent="0.25">
      <c r="B482" s="71"/>
      <c r="D482" s="2"/>
      <c r="H482" s="17"/>
      <c r="I482" s="17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30"/>
    </row>
    <row r="483" spans="2:21" s="8" customFormat="1" x14ac:dyDescent="0.25">
      <c r="B483" s="71"/>
      <c r="D483" s="2"/>
      <c r="H483" s="17"/>
      <c r="I483" s="17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30"/>
    </row>
    <row r="484" spans="2:21" s="8" customFormat="1" x14ac:dyDescent="0.25">
      <c r="B484" s="71"/>
      <c r="D484" s="2"/>
      <c r="H484" s="17"/>
      <c r="I484" s="17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30"/>
    </row>
    <row r="485" spans="2:21" s="8" customFormat="1" x14ac:dyDescent="0.25">
      <c r="B485" s="71"/>
      <c r="D485" s="2"/>
      <c r="H485" s="17"/>
      <c r="I485" s="17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30"/>
    </row>
    <row r="486" spans="2:21" s="8" customFormat="1" x14ac:dyDescent="0.25">
      <c r="B486" s="71"/>
      <c r="D486" s="2"/>
      <c r="H486" s="17"/>
      <c r="I486" s="17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30"/>
    </row>
    <row r="487" spans="2:21" s="8" customFormat="1" x14ac:dyDescent="0.25">
      <c r="B487" s="71"/>
      <c r="D487" s="2"/>
      <c r="H487" s="17"/>
      <c r="I487" s="17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30"/>
    </row>
    <row r="488" spans="2:21" s="8" customFormat="1" x14ac:dyDescent="0.25">
      <c r="B488" s="71"/>
      <c r="D488" s="2"/>
      <c r="H488" s="17"/>
      <c r="I488" s="17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30"/>
    </row>
    <row r="489" spans="2:21" s="8" customFormat="1" x14ac:dyDescent="0.25">
      <c r="B489" s="71"/>
      <c r="D489" s="2"/>
      <c r="H489" s="17"/>
      <c r="I489" s="17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30"/>
    </row>
    <row r="490" spans="2:21" s="8" customFormat="1" x14ac:dyDescent="0.25">
      <c r="B490" s="71"/>
      <c r="D490" s="2"/>
      <c r="H490" s="17"/>
      <c r="I490" s="17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30"/>
    </row>
    <row r="491" spans="2:21" s="8" customFormat="1" x14ac:dyDescent="0.25">
      <c r="B491" s="71"/>
      <c r="D491" s="2"/>
      <c r="H491" s="17"/>
      <c r="I491" s="17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30"/>
    </row>
    <row r="492" spans="2:21" s="8" customFormat="1" x14ac:dyDescent="0.25">
      <c r="B492" s="71"/>
      <c r="D492" s="2"/>
      <c r="H492" s="17"/>
      <c r="I492" s="17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30"/>
    </row>
    <row r="493" spans="2:21" s="8" customFormat="1" x14ac:dyDescent="0.25">
      <c r="B493" s="71"/>
      <c r="D493" s="2"/>
      <c r="H493" s="17"/>
      <c r="I493" s="17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30"/>
    </row>
    <row r="494" spans="2:21" s="8" customFormat="1" x14ac:dyDescent="0.25">
      <c r="B494" s="71"/>
      <c r="D494" s="2"/>
      <c r="H494" s="17"/>
      <c r="I494" s="17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30"/>
    </row>
    <row r="495" spans="2:21" s="8" customFormat="1" x14ac:dyDescent="0.25">
      <c r="B495" s="71"/>
      <c r="D495" s="2"/>
      <c r="H495" s="17"/>
      <c r="I495" s="17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30"/>
    </row>
    <row r="496" spans="2:21" s="8" customFormat="1" x14ac:dyDescent="0.25">
      <c r="B496" s="71"/>
      <c r="D496" s="2"/>
      <c r="H496" s="17"/>
      <c r="I496" s="17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30"/>
    </row>
    <row r="497" spans="2:21" s="8" customFormat="1" x14ac:dyDescent="0.25">
      <c r="B497" s="71"/>
      <c r="D497" s="2"/>
      <c r="H497" s="17"/>
      <c r="I497" s="17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30"/>
    </row>
    <row r="498" spans="2:21" s="8" customFormat="1" x14ac:dyDescent="0.25">
      <c r="B498" s="71"/>
      <c r="D498" s="2"/>
      <c r="H498" s="17"/>
      <c r="I498" s="17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30"/>
    </row>
    <row r="499" spans="2:21" s="8" customFormat="1" x14ac:dyDescent="0.25">
      <c r="B499" s="71"/>
      <c r="D499" s="2"/>
      <c r="H499" s="17"/>
      <c r="I499" s="17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30"/>
    </row>
    <row r="500" spans="2:21" s="8" customFormat="1" x14ac:dyDescent="0.25">
      <c r="B500" s="71"/>
      <c r="D500" s="2"/>
      <c r="H500" s="17"/>
      <c r="I500" s="17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30"/>
    </row>
    <row r="501" spans="2:21" s="8" customFormat="1" x14ac:dyDescent="0.25">
      <c r="B501" s="71"/>
      <c r="D501" s="2"/>
      <c r="H501" s="17"/>
      <c r="I501" s="17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30"/>
    </row>
    <row r="502" spans="2:21" s="8" customFormat="1" x14ac:dyDescent="0.25">
      <c r="B502" s="71"/>
      <c r="D502" s="2"/>
      <c r="H502" s="17"/>
      <c r="I502" s="17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30"/>
    </row>
    <row r="503" spans="2:21" s="8" customFormat="1" x14ac:dyDescent="0.25">
      <c r="B503" s="71"/>
      <c r="D503" s="2"/>
      <c r="H503" s="17"/>
      <c r="I503" s="17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30"/>
    </row>
    <row r="504" spans="2:21" s="8" customFormat="1" x14ac:dyDescent="0.25">
      <c r="B504" s="71"/>
      <c r="D504" s="2"/>
      <c r="H504" s="17"/>
      <c r="I504" s="17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30"/>
    </row>
    <row r="505" spans="2:21" s="8" customFormat="1" x14ac:dyDescent="0.25">
      <c r="B505" s="71"/>
      <c r="D505" s="2"/>
      <c r="H505" s="17"/>
      <c r="I505" s="17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30"/>
    </row>
    <row r="506" spans="2:21" s="8" customFormat="1" x14ac:dyDescent="0.25">
      <c r="B506" s="71"/>
      <c r="D506" s="2"/>
      <c r="H506" s="17"/>
      <c r="I506" s="17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30"/>
    </row>
    <row r="507" spans="2:21" s="8" customFormat="1" x14ac:dyDescent="0.25">
      <c r="B507" s="71"/>
      <c r="D507" s="2"/>
      <c r="H507" s="17"/>
      <c r="I507" s="17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30"/>
    </row>
    <row r="508" spans="2:21" s="8" customFormat="1" x14ac:dyDescent="0.25">
      <c r="B508" s="71"/>
      <c r="D508" s="2"/>
      <c r="H508" s="17"/>
      <c r="I508" s="17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30"/>
    </row>
    <row r="509" spans="2:21" s="8" customFormat="1" x14ac:dyDescent="0.25">
      <c r="B509" s="71"/>
      <c r="D509" s="2"/>
      <c r="H509" s="17"/>
      <c r="I509" s="17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30"/>
    </row>
    <row r="510" spans="2:21" s="8" customFormat="1" x14ac:dyDescent="0.25">
      <c r="B510" s="71"/>
      <c r="D510" s="2"/>
      <c r="H510" s="17"/>
      <c r="I510" s="17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30"/>
    </row>
    <row r="511" spans="2:21" s="8" customFormat="1" x14ac:dyDescent="0.25">
      <c r="B511" s="71"/>
      <c r="D511" s="2"/>
      <c r="H511" s="17"/>
      <c r="I511" s="17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30"/>
    </row>
    <row r="512" spans="2:21" s="8" customFormat="1" x14ac:dyDescent="0.25">
      <c r="B512" s="71"/>
      <c r="D512" s="2"/>
      <c r="H512" s="17"/>
      <c r="I512" s="17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30"/>
    </row>
    <row r="513" spans="2:21" s="8" customFormat="1" x14ac:dyDescent="0.25">
      <c r="B513" s="71"/>
      <c r="D513" s="2"/>
      <c r="H513" s="17"/>
      <c r="I513" s="17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30"/>
    </row>
    <row r="514" spans="2:21" s="8" customFormat="1" x14ac:dyDescent="0.25">
      <c r="B514" s="71"/>
      <c r="D514" s="2"/>
      <c r="H514" s="17"/>
      <c r="I514" s="17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30"/>
    </row>
    <row r="515" spans="2:21" s="8" customFormat="1" x14ac:dyDescent="0.25">
      <c r="B515" s="71"/>
      <c r="D515" s="2"/>
      <c r="H515" s="17"/>
      <c r="I515" s="17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30"/>
    </row>
    <row r="516" spans="2:21" s="8" customFormat="1" x14ac:dyDescent="0.25">
      <c r="B516" s="71"/>
      <c r="D516" s="2"/>
      <c r="H516" s="17"/>
      <c r="I516" s="17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30"/>
    </row>
    <row r="517" spans="2:21" s="8" customFormat="1" x14ac:dyDescent="0.25">
      <c r="B517" s="71"/>
      <c r="D517" s="2"/>
      <c r="H517" s="17"/>
      <c r="I517" s="17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30"/>
    </row>
    <row r="518" spans="2:21" s="8" customFormat="1" x14ac:dyDescent="0.25">
      <c r="B518" s="71"/>
      <c r="D518" s="2"/>
      <c r="H518" s="17"/>
      <c r="I518" s="17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30"/>
    </row>
    <row r="519" spans="2:21" s="8" customFormat="1" x14ac:dyDescent="0.25">
      <c r="B519" s="71"/>
      <c r="D519" s="2"/>
      <c r="H519" s="17"/>
      <c r="I519" s="17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30"/>
    </row>
    <row r="520" spans="2:21" s="8" customFormat="1" x14ac:dyDescent="0.25">
      <c r="B520" s="71"/>
      <c r="D520" s="2"/>
      <c r="H520" s="17"/>
      <c r="I520" s="17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30"/>
    </row>
    <row r="521" spans="2:21" s="8" customFormat="1" x14ac:dyDescent="0.25">
      <c r="B521" s="71"/>
      <c r="D521" s="2"/>
      <c r="H521" s="17"/>
      <c r="I521" s="17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30"/>
    </row>
    <row r="522" spans="2:21" s="8" customFormat="1" x14ac:dyDescent="0.25">
      <c r="B522" s="71"/>
      <c r="D522" s="2"/>
      <c r="H522" s="17"/>
      <c r="I522" s="17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30"/>
    </row>
    <row r="523" spans="2:21" s="8" customFormat="1" x14ac:dyDescent="0.25">
      <c r="B523" s="71"/>
      <c r="D523" s="2"/>
      <c r="H523" s="17"/>
      <c r="I523" s="17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30"/>
    </row>
    <row r="524" spans="2:21" s="8" customFormat="1" x14ac:dyDescent="0.25">
      <c r="B524" s="71"/>
      <c r="D524" s="2"/>
      <c r="H524" s="17"/>
      <c r="I524" s="17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30"/>
    </row>
    <row r="525" spans="2:21" s="8" customFormat="1" x14ac:dyDescent="0.25">
      <c r="B525" s="71"/>
      <c r="D525" s="2"/>
      <c r="H525" s="17"/>
      <c r="I525" s="17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30"/>
    </row>
    <row r="526" spans="2:21" s="8" customFormat="1" x14ac:dyDescent="0.25">
      <c r="B526" s="71"/>
      <c r="D526" s="2"/>
      <c r="H526" s="17"/>
      <c r="I526" s="17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30"/>
    </row>
    <row r="527" spans="2:21" s="8" customFormat="1" x14ac:dyDescent="0.25">
      <c r="B527" s="71"/>
      <c r="D527" s="2"/>
      <c r="H527" s="17"/>
      <c r="I527" s="17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30"/>
    </row>
    <row r="528" spans="2:21" s="8" customFormat="1" x14ac:dyDescent="0.25">
      <c r="B528" s="71"/>
      <c r="D528" s="2"/>
      <c r="H528" s="17"/>
      <c r="I528" s="17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30"/>
    </row>
    <row r="529" spans="2:21" s="8" customFormat="1" x14ac:dyDescent="0.25">
      <c r="B529" s="71"/>
      <c r="D529" s="2"/>
      <c r="H529" s="17"/>
      <c r="I529" s="17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30"/>
    </row>
    <row r="530" spans="2:21" s="8" customFormat="1" x14ac:dyDescent="0.25">
      <c r="B530" s="71"/>
      <c r="D530" s="2"/>
      <c r="H530" s="17"/>
      <c r="I530" s="17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30"/>
    </row>
    <row r="531" spans="2:21" s="8" customFormat="1" x14ac:dyDescent="0.25">
      <c r="B531" s="71"/>
      <c r="D531" s="2"/>
      <c r="H531" s="17"/>
      <c r="I531" s="17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30"/>
    </row>
    <row r="532" spans="2:21" s="8" customFormat="1" x14ac:dyDescent="0.25">
      <c r="B532" s="71"/>
      <c r="D532" s="2"/>
      <c r="H532" s="17"/>
      <c r="I532" s="17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30"/>
    </row>
    <row r="533" spans="2:21" s="8" customFormat="1" x14ac:dyDescent="0.25">
      <c r="B533" s="71"/>
      <c r="D533" s="2"/>
      <c r="H533" s="17"/>
      <c r="I533" s="17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30"/>
    </row>
    <row r="534" spans="2:21" s="8" customFormat="1" x14ac:dyDescent="0.25">
      <c r="B534" s="71"/>
      <c r="D534" s="2"/>
      <c r="H534" s="17"/>
      <c r="I534" s="17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30"/>
    </row>
    <row r="535" spans="2:21" s="8" customFormat="1" x14ac:dyDescent="0.25">
      <c r="B535" s="71"/>
      <c r="D535" s="2"/>
      <c r="H535" s="17"/>
      <c r="I535" s="17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30"/>
    </row>
    <row r="536" spans="2:21" s="8" customFormat="1" x14ac:dyDescent="0.25">
      <c r="B536" s="71"/>
      <c r="D536" s="2"/>
      <c r="H536" s="17"/>
      <c r="I536" s="17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30"/>
    </row>
    <row r="537" spans="2:21" s="8" customFormat="1" x14ac:dyDescent="0.25">
      <c r="B537" s="71"/>
      <c r="D537" s="2"/>
      <c r="H537" s="17"/>
      <c r="I537" s="17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30"/>
    </row>
    <row r="538" spans="2:21" s="8" customFormat="1" x14ac:dyDescent="0.25">
      <c r="B538" s="71"/>
      <c r="D538" s="2"/>
      <c r="H538" s="17"/>
      <c r="I538" s="17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30"/>
    </row>
    <row r="539" spans="2:21" s="8" customFormat="1" x14ac:dyDescent="0.25">
      <c r="B539" s="71"/>
      <c r="D539" s="2"/>
      <c r="H539" s="17"/>
      <c r="I539" s="17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30"/>
    </row>
    <row r="540" spans="2:21" s="8" customFormat="1" x14ac:dyDescent="0.25">
      <c r="B540" s="71"/>
      <c r="D540" s="2"/>
      <c r="H540" s="17"/>
      <c r="I540" s="17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30"/>
    </row>
    <row r="541" spans="2:21" s="8" customFormat="1" x14ac:dyDescent="0.25">
      <c r="B541" s="71"/>
      <c r="D541" s="2"/>
      <c r="H541" s="17"/>
      <c r="I541" s="17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30"/>
    </row>
    <row r="542" spans="2:21" s="8" customFormat="1" x14ac:dyDescent="0.25">
      <c r="B542" s="71"/>
      <c r="D542" s="2"/>
      <c r="H542" s="17"/>
      <c r="I542" s="17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30"/>
    </row>
    <row r="543" spans="2:21" s="8" customFormat="1" x14ac:dyDescent="0.25">
      <c r="B543" s="71"/>
      <c r="D543" s="2"/>
      <c r="H543" s="17"/>
      <c r="I543" s="17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30"/>
    </row>
    <row r="544" spans="2:21" s="8" customFormat="1" x14ac:dyDescent="0.25">
      <c r="B544" s="71"/>
      <c r="D544" s="2"/>
      <c r="H544" s="17"/>
      <c r="I544" s="17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30"/>
    </row>
    <row r="545" spans="2:21" s="8" customFormat="1" x14ac:dyDescent="0.25">
      <c r="B545" s="71"/>
      <c r="D545" s="2"/>
      <c r="H545" s="17"/>
      <c r="I545" s="17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30"/>
    </row>
    <row r="546" spans="2:21" s="8" customFormat="1" x14ac:dyDescent="0.25">
      <c r="B546" s="71"/>
      <c r="D546" s="2"/>
      <c r="H546" s="17"/>
      <c r="I546" s="17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30"/>
    </row>
    <row r="547" spans="2:21" s="8" customFormat="1" x14ac:dyDescent="0.25">
      <c r="B547" s="71"/>
      <c r="D547" s="2"/>
      <c r="H547" s="17"/>
      <c r="I547" s="17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30"/>
    </row>
    <row r="548" spans="2:21" s="8" customFormat="1" x14ac:dyDescent="0.25">
      <c r="B548" s="71"/>
      <c r="D548" s="2"/>
      <c r="H548" s="17"/>
      <c r="I548" s="17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30"/>
    </row>
    <row r="549" spans="2:21" s="8" customFormat="1" x14ac:dyDescent="0.25">
      <c r="B549" s="71"/>
      <c r="D549" s="2"/>
      <c r="H549" s="17"/>
      <c r="I549" s="17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30"/>
    </row>
    <row r="550" spans="2:21" s="8" customFormat="1" x14ac:dyDescent="0.25">
      <c r="B550" s="71"/>
      <c r="D550" s="2"/>
      <c r="H550" s="17"/>
      <c r="I550" s="17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30"/>
    </row>
    <row r="551" spans="2:21" s="8" customFormat="1" x14ac:dyDescent="0.25">
      <c r="B551" s="71"/>
      <c r="D551" s="2"/>
      <c r="H551" s="17"/>
      <c r="I551" s="17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30"/>
    </row>
    <row r="552" spans="2:21" s="8" customFormat="1" x14ac:dyDescent="0.25">
      <c r="B552" s="71"/>
      <c r="D552" s="2"/>
      <c r="H552" s="17"/>
      <c r="I552" s="17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30"/>
    </row>
    <row r="553" spans="2:21" s="8" customFormat="1" x14ac:dyDescent="0.25">
      <c r="B553" s="71"/>
      <c r="D553" s="2"/>
      <c r="H553" s="17"/>
      <c r="I553" s="17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30"/>
    </row>
    <row r="554" spans="2:21" s="8" customFormat="1" x14ac:dyDescent="0.25">
      <c r="B554" s="71"/>
      <c r="D554" s="2"/>
      <c r="H554" s="17"/>
      <c r="I554" s="17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30"/>
    </row>
    <row r="555" spans="2:21" s="8" customFormat="1" x14ac:dyDescent="0.25">
      <c r="B555" s="71"/>
      <c r="D555" s="2"/>
      <c r="H555" s="17"/>
      <c r="I555" s="17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30"/>
    </row>
    <row r="556" spans="2:21" s="8" customFormat="1" x14ac:dyDescent="0.25">
      <c r="B556" s="71"/>
      <c r="D556" s="2"/>
      <c r="H556" s="17"/>
      <c r="I556" s="17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30"/>
    </row>
    <row r="557" spans="2:21" s="8" customFormat="1" x14ac:dyDescent="0.25">
      <c r="B557" s="71"/>
      <c r="D557" s="2"/>
      <c r="H557" s="17"/>
      <c r="I557" s="17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30"/>
    </row>
    <row r="558" spans="2:21" s="8" customFormat="1" x14ac:dyDescent="0.25">
      <c r="B558" s="71"/>
      <c r="D558" s="2"/>
      <c r="H558" s="17"/>
      <c r="I558" s="17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30"/>
    </row>
    <row r="559" spans="2:21" s="8" customFormat="1" x14ac:dyDescent="0.25">
      <c r="B559" s="71"/>
      <c r="D559" s="2"/>
      <c r="H559" s="17"/>
      <c r="I559" s="17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30"/>
    </row>
    <row r="560" spans="2:21" s="8" customFormat="1" x14ac:dyDescent="0.25">
      <c r="B560" s="71"/>
      <c r="D560" s="2"/>
      <c r="H560" s="17"/>
      <c r="I560" s="17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30"/>
    </row>
    <row r="561" spans="2:21" s="8" customFormat="1" x14ac:dyDescent="0.25">
      <c r="B561" s="71"/>
      <c r="D561" s="2"/>
      <c r="H561" s="17"/>
      <c r="I561" s="17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30"/>
    </row>
    <row r="562" spans="2:21" s="8" customFormat="1" x14ac:dyDescent="0.25">
      <c r="B562" s="71"/>
      <c r="D562" s="2"/>
      <c r="H562" s="17"/>
      <c r="I562" s="17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30"/>
    </row>
    <row r="563" spans="2:21" s="8" customFormat="1" x14ac:dyDescent="0.25">
      <c r="B563" s="71"/>
      <c r="D563" s="2"/>
      <c r="H563" s="17"/>
      <c r="I563" s="17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30"/>
    </row>
    <row r="564" spans="2:21" s="8" customFormat="1" x14ac:dyDescent="0.25">
      <c r="B564" s="71"/>
      <c r="D564" s="2"/>
      <c r="H564" s="17"/>
      <c r="I564" s="17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30"/>
    </row>
    <row r="565" spans="2:21" s="8" customFormat="1" x14ac:dyDescent="0.25">
      <c r="B565" s="71"/>
      <c r="D565" s="2"/>
      <c r="H565" s="17"/>
      <c r="I565" s="17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30"/>
    </row>
    <row r="566" spans="2:21" s="8" customFormat="1" x14ac:dyDescent="0.25">
      <c r="B566" s="71"/>
      <c r="D566" s="2"/>
      <c r="H566" s="17"/>
      <c r="I566" s="17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30"/>
    </row>
    <row r="567" spans="2:21" s="8" customFormat="1" x14ac:dyDescent="0.25">
      <c r="B567" s="71"/>
      <c r="D567" s="2"/>
      <c r="H567" s="17"/>
      <c r="I567" s="17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30"/>
    </row>
    <row r="568" spans="2:21" s="8" customFormat="1" x14ac:dyDescent="0.25">
      <c r="B568" s="71"/>
      <c r="D568" s="2"/>
      <c r="H568" s="17"/>
      <c r="I568" s="17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30"/>
    </row>
    <row r="569" spans="2:21" s="8" customFormat="1" x14ac:dyDescent="0.25">
      <c r="B569" s="71"/>
      <c r="D569" s="2"/>
      <c r="H569" s="17"/>
      <c r="I569" s="17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30"/>
    </row>
    <row r="570" spans="2:21" s="8" customFormat="1" x14ac:dyDescent="0.25">
      <c r="B570" s="71"/>
      <c r="D570" s="2"/>
      <c r="H570" s="17"/>
      <c r="I570" s="17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30"/>
    </row>
    <row r="571" spans="2:21" s="8" customFormat="1" x14ac:dyDescent="0.25">
      <c r="B571" s="71"/>
      <c r="D571" s="2"/>
      <c r="H571" s="17"/>
      <c r="I571" s="17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30"/>
    </row>
    <row r="572" spans="2:21" s="8" customFormat="1" x14ac:dyDescent="0.25">
      <c r="B572" s="71"/>
      <c r="D572" s="2"/>
      <c r="H572" s="17"/>
      <c r="I572" s="17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30"/>
    </row>
    <row r="573" spans="2:21" s="8" customFormat="1" x14ac:dyDescent="0.25">
      <c r="B573" s="71"/>
      <c r="D573" s="2"/>
      <c r="H573" s="17"/>
      <c r="I573" s="17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30"/>
    </row>
    <row r="574" spans="2:21" s="8" customFormat="1" x14ac:dyDescent="0.25">
      <c r="B574" s="71"/>
      <c r="D574" s="2"/>
      <c r="H574" s="17"/>
      <c r="I574" s="17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30"/>
    </row>
    <row r="575" spans="2:21" s="8" customFormat="1" x14ac:dyDescent="0.25">
      <c r="B575" s="71"/>
      <c r="D575" s="2"/>
      <c r="H575" s="17"/>
      <c r="I575" s="17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30"/>
    </row>
    <row r="576" spans="2:21" s="8" customFormat="1" x14ac:dyDescent="0.25">
      <c r="B576" s="71"/>
      <c r="D576" s="2"/>
      <c r="H576" s="17"/>
      <c r="I576" s="17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30"/>
    </row>
    <row r="577" spans="2:21" s="8" customFormat="1" x14ac:dyDescent="0.25">
      <c r="B577" s="71"/>
      <c r="D577" s="2"/>
      <c r="H577" s="17"/>
      <c r="I577" s="17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30"/>
    </row>
    <row r="578" spans="2:21" s="8" customFormat="1" x14ac:dyDescent="0.25">
      <c r="B578" s="71"/>
      <c r="D578" s="2"/>
      <c r="H578" s="17"/>
      <c r="I578" s="17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30"/>
    </row>
    <row r="579" spans="2:21" s="8" customFormat="1" x14ac:dyDescent="0.25">
      <c r="B579" s="71"/>
      <c r="D579" s="2"/>
      <c r="H579" s="17"/>
      <c r="I579" s="17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30"/>
    </row>
    <row r="580" spans="2:21" s="8" customFormat="1" x14ac:dyDescent="0.25">
      <c r="B580" s="71"/>
      <c r="D580" s="2"/>
      <c r="H580" s="17"/>
      <c r="I580" s="17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30"/>
    </row>
    <row r="581" spans="2:21" s="8" customFormat="1" x14ac:dyDescent="0.25">
      <c r="B581" s="71"/>
      <c r="D581" s="2"/>
      <c r="H581" s="17"/>
      <c r="I581" s="17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30"/>
    </row>
    <row r="582" spans="2:21" s="8" customFormat="1" x14ac:dyDescent="0.25">
      <c r="B582" s="71"/>
      <c r="D582" s="2"/>
      <c r="H582" s="17"/>
      <c r="I582" s="17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30"/>
    </row>
    <row r="583" spans="2:21" s="8" customFormat="1" x14ac:dyDescent="0.25">
      <c r="B583" s="71"/>
      <c r="D583" s="2"/>
      <c r="H583" s="17"/>
      <c r="I583" s="17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30"/>
    </row>
    <row r="584" spans="2:21" s="8" customFormat="1" x14ac:dyDescent="0.25">
      <c r="B584" s="71"/>
      <c r="D584" s="2"/>
      <c r="H584" s="17"/>
      <c r="I584" s="17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30"/>
    </row>
    <row r="585" spans="2:21" s="8" customFormat="1" x14ac:dyDescent="0.25">
      <c r="B585" s="71"/>
      <c r="D585" s="2"/>
      <c r="H585" s="17"/>
      <c r="I585" s="17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30"/>
    </row>
    <row r="586" spans="2:21" s="8" customFormat="1" x14ac:dyDescent="0.25">
      <c r="B586" s="71"/>
      <c r="D586" s="2"/>
      <c r="H586" s="17"/>
      <c r="I586" s="17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30"/>
    </row>
    <row r="587" spans="2:21" s="8" customFormat="1" x14ac:dyDescent="0.25">
      <c r="B587" s="71"/>
      <c r="D587" s="2"/>
      <c r="H587" s="17"/>
      <c r="I587" s="17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30"/>
    </row>
    <row r="588" spans="2:21" s="8" customFormat="1" x14ac:dyDescent="0.25">
      <c r="B588" s="71"/>
      <c r="D588" s="2"/>
      <c r="H588" s="17"/>
      <c r="I588" s="17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30"/>
    </row>
    <row r="589" spans="2:21" s="8" customFormat="1" x14ac:dyDescent="0.25">
      <c r="B589" s="71"/>
      <c r="D589" s="2"/>
      <c r="H589" s="17"/>
      <c r="I589" s="17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30"/>
    </row>
    <row r="590" spans="2:21" s="8" customFormat="1" x14ac:dyDescent="0.25">
      <c r="B590" s="71"/>
      <c r="D590" s="2"/>
      <c r="H590" s="17"/>
      <c r="I590" s="17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30"/>
    </row>
    <row r="591" spans="2:21" s="8" customFormat="1" x14ac:dyDescent="0.25">
      <c r="B591" s="71"/>
      <c r="D591" s="2"/>
      <c r="H591" s="17"/>
      <c r="I591" s="17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30"/>
    </row>
    <row r="592" spans="2:21" s="8" customFormat="1" x14ac:dyDescent="0.25">
      <c r="B592" s="71"/>
      <c r="D592" s="2"/>
      <c r="H592" s="17"/>
      <c r="I592" s="17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30"/>
    </row>
    <row r="593" spans="2:21" s="8" customFormat="1" x14ac:dyDescent="0.25">
      <c r="B593" s="71"/>
      <c r="D593" s="2"/>
      <c r="H593" s="17"/>
      <c r="I593" s="17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30"/>
    </row>
    <row r="594" spans="2:21" s="8" customFormat="1" x14ac:dyDescent="0.25">
      <c r="B594" s="71"/>
      <c r="D594" s="2"/>
      <c r="H594" s="17"/>
      <c r="I594" s="17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30"/>
    </row>
    <row r="595" spans="2:21" s="8" customFormat="1" x14ac:dyDescent="0.25">
      <c r="B595" s="71"/>
      <c r="D595" s="2"/>
      <c r="H595" s="17"/>
      <c r="I595" s="17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30"/>
    </row>
    <row r="596" spans="2:21" s="8" customFormat="1" x14ac:dyDescent="0.25">
      <c r="B596" s="71"/>
      <c r="D596" s="2"/>
      <c r="H596" s="17"/>
      <c r="I596" s="17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30"/>
    </row>
    <row r="597" spans="2:21" s="8" customFormat="1" x14ac:dyDescent="0.25">
      <c r="B597" s="71"/>
      <c r="D597" s="2"/>
      <c r="H597" s="17"/>
      <c r="I597" s="17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30"/>
    </row>
    <row r="598" spans="2:21" s="8" customFormat="1" x14ac:dyDescent="0.25">
      <c r="B598" s="71"/>
      <c r="D598" s="2"/>
      <c r="H598" s="17"/>
      <c r="I598" s="17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30"/>
    </row>
    <row r="599" spans="2:21" s="8" customFormat="1" x14ac:dyDescent="0.25">
      <c r="B599" s="71"/>
      <c r="D599" s="2"/>
      <c r="H599" s="17"/>
      <c r="I599" s="17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30"/>
    </row>
    <row r="600" spans="2:21" s="8" customFormat="1" x14ac:dyDescent="0.25">
      <c r="B600" s="71"/>
      <c r="D600" s="2"/>
      <c r="H600" s="17"/>
      <c r="I600" s="17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30"/>
    </row>
    <row r="601" spans="2:21" s="8" customFormat="1" x14ac:dyDescent="0.25">
      <c r="B601" s="71"/>
      <c r="D601" s="2"/>
      <c r="H601" s="17"/>
      <c r="I601" s="17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30"/>
    </row>
    <row r="602" spans="2:21" s="8" customFormat="1" x14ac:dyDescent="0.25">
      <c r="B602" s="71"/>
      <c r="D602" s="2"/>
      <c r="H602" s="17"/>
      <c r="I602" s="17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30"/>
    </row>
    <row r="603" spans="2:21" s="8" customFormat="1" x14ac:dyDescent="0.25">
      <c r="B603" s="71"/>
      <c r="D603" s="2"/>
      <c r="H603" s="17"/>
      <c r="I603" s="17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30"/>
    </row>
    <row r="604" spans="2:21" s="8" customFormat="1" x14ac:dyDescent="0.25">
      <c r="B604" s="71"/>
      <c r="D604" s="2"/>
      <c r="H604" s="17"/>
      <c r="I604" s="17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30"/>
    </row>
    <row r="605" spans="2:21" s="8" customFormat="1" x14ac:dyDescent="0.25">
      <c r="B605" s="71"/>
      <c r="D605" s="2"/>
      <c r="H605" s="17"/>
      <c r="I605" s="17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30"/>
    </row>
    <row r="606" spans="2:21" s="8" customFormat="1" x14ac:dyDescent="0.25">
      <c r="B606" s="71"/>
      <c r="D606" s="2"/>
      <c r="H606" s="17"/>
      <c r="I606" s="17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30"/>
    </row>
    <row r="607" spans="2:21" s="8" customFormat="1" x14ac:dyDescent="0.25">
      <c r="B607" s="71"/>
      <c r="D607" s="2"/>
      <c r="H607" s="17"/>
      <c r="I607" s="17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30"/>
    </row>
    <row r="608" spans="2:21" s="8" customFormat="1" x14ac:dyDescent="0.25">
      <c r="B608" s="71"/>
      <c r="D608" s="2"/>
      <c r="H608" s="17"/>
      <c r="I608" s="17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30"/>
    </row>
    <row r="609" spans="2:21" s="8" customFormat="1" x14ac:dyDescent="0.25">
      <c r="B609" s="71"/>
      <c r="D609" s="2"/>
      <c r="H609" s="17"/>
      <c r="I609" s="17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30"/>
    </row>
    <row r="610" spans="2:21" s="8" customFormat="1" x14ac:dyDescent="0.25">
      <c r="B610" s="71"/>
      <c r="D610" s="2"/>
      <c r="H610" s="17"/>
      <c r="I610" s="17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30"/>
    </row>
    <row r="611" spans="2:21" s="8" customFormat="1" x14ac:dyDescent="0.25">
      <c r="B611" s="71"/>
      <c r="D611" s="2"/>
      <c r="H611" s="17"/>
      <c r="I611" s="17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30"/>
    </row>
    <row r="612" spans="2:21" s="8" customFormat="1" x14ac:dyDescent="0.25">
      <c r="B612" s="71"/>
      <c r="D612" s="2"/>
      <c r="H612" s="17"/>
      <c r="I612" s="17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30"/>
    </row>
    <row r="613" spans="2:21" s="8" customFormat="1" x14ac:dyDescent="0.25">
      <c r="B613" s="71"/>
      <c r="D613" s="2"/>
      <c r="H613" s="17"/>
      <c r="I613" s="17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30"/>
    </row>
    <row r="614" spans="2:21" s="8" customFormat="1" x14ac:dyDescent="0.25">
      <c r="B614" s="71"/>
      <c r="D614" s="2"/>
      <c r="H614" s="17"/>
      <c r="I614" s="17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30"/>
    </row>
    <row r="615" spans="2:21" s="8" customFormat="1" x14ac:dyDescent="0.25">
      <c r="B615" s="71"/>
      <c r="D615" s="2"/>
      <c r="H615" s="17"/>
      <c r="I615" s="17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30"/>
    </row>
    <row r="616" spans="2:21" s="8" customFormat="1" x14ac:dyDescent="0.25">
      <c r="B616" s="71"/>
      <c r="D616" s="2"/>
      <c r="H616" s="17"/>
      <c r="I616" s="17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30"/>
    </row>
    <row r="617" spans="2:21" s="8" customFormat="1" x14ac:dyDescent="0.25">
      <c r="B617" s="71"/>
      <c r="D617" s="2"/>
      <c r="H617" s="17"/>
      <c r="I617" s="17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30"/>
    </row>
    <row r="618" spans="2:21" s="8" customFormat="1" x14ac:dyDescent="0.25">
      <c r="B618" s="71"/>
      <c r="D618" s="2"/>
      <c r="H618" s="17"/>
      <c r="I618" s="17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30"/>
    </row>
    <row r="619" spans="2:21" s="8" customFormat="1" x14ac:dyDescent="0.25">
      <c r="B619" s="71"/>
      <c r="D619" s="2"/>
      <c r="H619" s="17"/>
      <c r="I619" s="17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30"/>
    </row>
    <row r="620" spans="2:21" s="8" customFormat="1" x14ac:dyDescent="0.25">
      <c r="B620" s="71"/>
      <c r="D620" s="2"/>
      <c r="H620" s="17"/>
      <c r="I620" s="17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30"/>
    </row>
    <row r="621" spans="2:21" s="8" customFormat="1" x14ac:dyDescent="0.25">
      <c r="B621" s="71"/>
      <c r="D621" s="2"/>
      <c r="H621" s="17"/>
      <c r="I621" s="17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30"/>
    </row>
  </sheetData>
  <mergeCells count="90">
    <mergeCell ref="P38:P39"/>
    <mergeCell ref="Q38:Q39"/>
    <mergeCell ref="R38:R39"/>
    <mergeCell ref="S30:S31"/>
    <mergeCell ref="H26:H27"/>
    <mergeCell ref="L26:L27"/>
    <mergeCell ref="O26:O27"/>
    <mergeCell ref="P26:P27"/>
    <mergeCell ref="Q26:Q27"/>
    <mergeCell ref="A3:T4"/>
    <mergeCell ref="A2:T2"/>
    <mergeCell ref="M26:M27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G26:G27"/>
    <mergeCell ref="Q30:Q31"/>
    <mergeCell ref="R30:R31"/>
    <mergeCell ref="H68:K68"/>
    <mergeCell ref="M68:O68"/>
    <mergeCell ref="N69:O69"/>
    <mergeCell ref="J7:L7"/>
    <mergeCell ref="M7:O7"/>
    <mergeCell ref="O42:O43"/>
    <mergeCell ref="H46:H47"/>
    <mergeCell ref="C67:E67"/>
    <mergeCell ref="H67:J67"/>
    <mergeCell ref="L67:O67"/>
    <mergeCell ref="B5:F5"/>
    <mergeCell ref="H5:O5"/>
    <mergeCell ref="B6:F6"/>
    <mergeCell ref="H6:O6"/>
    <mergeCell ref="N26:N27"/>
    <mergeCell ref="O38:O39"/>
    <mergeCell ref="I42:I43"/>
    <mergeCell ref="H42:H43"/>
    <mergeCell ref="J42:J43"/>
    <mergeCell ref="K42:K43"/>
    <mergeCell ref="L42:L43"/>
    <mergeCell ref="M42:M43"/>
    <mergeCell ref="N42:N43"/>
    <mergeCell ref="A7:A9"/>
    <mergeCell ref="B7:C8"/>
    <mergeCell ref="D7:F7"/>
    <mergeCell ref="G7:G9"/>
    <mergeCell ref="H7:I8"/>
    <mergeCell ref="S38:S39"/>
    <mergeCell ref="G38:G39"/>
    <mergeCell ref="P5:T8"/>
    <mergeCell ref="C64:K64"/>
    <mergeCell ref="R26:R27"/>
    <mergeCell ref="S26:S27"/>
    <mergeCell ref="I26:I27"/>
    <mergeCell ref="J26:J27"/>
    <mergeCell ref="K26:K27"/>
    <mergeCell ref="H38:H39"/>
    <mergeCell ref="I38:I39"/>
    <mergeCell ref="J38:J39"/>
    <mergeCell ref="K38:K39"/>
    <mergeCell ref="L38:L39"/>
    <mergeCell ref="M38:M39"/>
    <mergeCell ref="N38:N39"/>
    <mergeCell ref="O46:O47"/>
    <mergeCell ref="P46:P47"/>
    <mergeCell ref="Q46:Q47"/>
    <mergeCell ref="R46:R47"/>
    <mergeCell ref="S46:S47"/>
    <mergeCell ref="G46:G47"/>
    <mergeCell ref="T46:T47"/>
    <mergeCell ref="T42:T43"/>
    <mergeCell ref="T26:T27"/>
    <mergeCell ref="T30:T31"/>
    <mergeCell ref="T38:T39"/>
    <mergeCell ref="P42:P43"/>
    <mergeCell ref="Q42:Q43"/>
    <mergeCell ref="R42:R43"/>
    <mergeCell ref="S42:S43"/>
    <mergeCell ref="I46:I47"/>
    <mergeCell ref="J46:J47"/>
    <mergeCell ref="K46:K47"/>
    <mergeCell ref="L46:L47"/>
    <mergeCell ref="M46:M47"/>
    <mergeCell ref="N46:N4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6"/>
  <sheetViews>
    <sheetView tabSelected="1" zoomScaleNormal="100" workbookViewId="0">
      <selection activeCell="C11" sqref="C11"/>
    </sheetView>
  </sheetViews>
  <sheetFormatPr baseColWidth="10" defaultColWidth="10.85546875" defaultRowHeight="15" x14ac:dyDescent="0.25"/>
  <cols>
    <col min="1" max="1" width="10.85546875" style="124" customWidth="1"/>
    <col min="2" max="2" width="14.140625" style="137" customWidth="1"/>
    <col min="3" max="3" width="44.7109375" style="4" customWidth="1"/>
    <col min="4" max="6" width="9.85546875" style="4" customWidth="1"/>
    <col min="7" max="8" width="11.140625" style="4" customWidth="1"/>
    <col min="9" max="9" width="9" style="4" customWidth="1"/>
    <col min="10" max="10" width="9.42578125" style="124" customWidth="1"/>
    <col min="11" max="11" width="9.42578125" style="4" customWidth="1"/>
    <col min="12" max="12" width="44.7109375" style="4" customWidth="1"/>
    <col min="13" max="15" width="8.140625" style="4" customWidth="1"/>
    <col min="16" max="16" width="14.28515625" style="4" customWidth="1"/>
    <col min="17" max="17" width="10.140625" style="6" customWidth="1"/>
    <col min="18" max="18" width="10.140625" style="4" customWidth="1"/>
    <col min="19" max="19" width="15.140625" style="4" customWidth="1"/>
    <col min="20" max="20" width="36.140625" style="4" customWidth="1"/>
    <col min="21" max="66" width="10.85546875" style="13"/>
    <col min="67" max="16384" width="10.85546875" style="4"/>
  </cols>
  <sheetData>
    <row r="1" spans="1:66" s="13" customFormat="1" x14ac:dyDescent="0.25">
      <c r="A1" s="17"/>
      <c r="B1" s="71"/>
      <c r="C1" s="71"/>
      <c r="D1" s="71"/>
      <c r="E1" s="71"/>
      <c r="F1" s="71"/>
      <c r="G1" s="71"/>
      <c r="H1" s="71"/>
      <c r="I1" s="71"/>
      <c r="J1" s="17"/>
      <c r="K1" s="71"/>
      <c r="L1" s="71"/>
      <c r="M1" s="71"/>
      <c r="N1" s="71"/>
      <c r="O1" s="71"/>
      <c r="P1" s="71"/>
      <c r="Q1" s="71"/>
      <c r="R1" s="71"/>
      <c r="S1" s="71"/>
    </row>
    <row r="2" spans="1:66" s="43" customFormat="1" ht="21" customHeight="1" x14ac:dyDescent="0.25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</row>
    <row r="3" spans="1:66" s="43" customFormat="1" ht="29.1" customHeight="1" thickBot="1" x14ac:dyDescent="0.3">
      <c r="A3" s="222" t="s">
        <v>101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</row>
    <row r="4" spans="1:66" s="44" customFormat="1" ht="25.5" customHeight="1" x14ac:dyDescent="0.25">
      <c r="A4" s="125" t="s">
        <v>1</v>
      </c>
      <c r="B4" s="231" t="s">
        <v>215</v>
      </c>
      <c r="C4" s="232"/>
      <c r="D4" s="73"/>
      <c r="E4" s="73"/>
      <c r="F4" s="73"/>
      <c r="G4" s="73"/>
      <c r="H4" s="73"/>
      <c r="I4" s="74"/>
      <c r="J4" s="116" t="s">
        <v>1</v>
      </c>
      <c r="K4" s="205" t="s">
        <v>214</v>
      </c>
      <c r="L4" s="229"/>
      <c r="M4" s="229"/>
      <c r="N4" s="229"/>
      <c r="O4" s="230"/>
      <c r="P4" s="181" t="s">
        <v>8</v>
      </c>
      <c r="Q4" s="181"/>
      <c r="R4" s="181"/>
      <c r="S4" s="181"/>
      <c r="T4" s="182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</row>
    <row r="5" spans="1:66" s="44" customFormat="1" ht="22.5" customHeight="1" thickBot="1" x14ac:dyDescent="0.3">
      <c r="A5" s="126" t="s">
        <v>2</v>
      </c>
      <c r="B5" s="224" t="s">
        <v>46</v>
      </c>
      <c r="C5" s="225"/>
      <c r="D5" s="75"/>
      <c r="E5" s="75"/>
      <c r="F5" s="75"/>
      <c r="G5" s="75"/>
      <c r="H5" s="75"/>
      <c r="I5" s="76"/>
      <c r="J5" s="121" t="s">
        <v>3</v>
      </c>
      <c r="K5" s="233" t="s">
        <v>105</v>
      </c>
      <c r="L5" s="225"/>
      <c r="M5" s="225"/>
      <c r="N5" s="70"/>
      <c r="O5" s="70"/>
      <c r="P5" s="184"/>
      <c r="Q5" s="184"/>
      <c r="R5" s="184"/>
      <c r="S5" s="184"/>
      <c r="T5" s="185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</row>
    <row r="6" spans="1:66" s="44" customFormat="1" ht="33.75" customHeight="1" thickBot="1" x14ac:dyDescent="0.3">
      <c r="A6" s="237" t="s">
        <v>4</v>
      </c>
      <c r="B6" s="191" t="s">
        <v>5</v>
      </c>
      <c r="C6" s="240"/>
      <c r="D6" s="234" t="s">
        <v>7</v>
      </c>
      <c r="E6" s="235"/>
      <c r="F6" s="236"/>
      <c r="G6" s="243" t="s">
        <v>6</v>
      </c>
      <c r="H6" s="244"/>
      <c r="I6" s="245"/>
      <c r="J6" s="237" t="s">
        <v>4</v>
      </c>
      <c r="K6" s="191" t="s">
        <v>5</v>
      </c>
      <c r="L6" s="240"/>
      <c r="M6" s="226" t="s">
        <v>6</v>
      </c>
      <c r="N6" s="227"/>
      <c r="O6" s="228"/>
      <c r="P6" s="184"/>
      <c r="Q6" s="184"/>
      <c r="R6" s="184"/>
      <c r="S6" s="184"/>
      <c r="T6" s="185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</row>
    <row r="7" spans="1:66" s="44" customFormat="1" ht="19.5" customHeight="1" thickBot="1" x14ac:dyDescent="0.3">
      <c r="A7" s="238"/>
      <c r="B7" s="241"/>
      <c r="C7" s="242"/>
      <c r="D7" s="51">
        <v>1.5</v>
      </c>
      <c r="E7" s="25">
        <f>1-F7</f>
        <v>0.5</v>
      </c>
      <c r="F7" s="52">
        <v>0.5</v>
      </c>
      <c r="G7" s="58"/>
      <c r="H7" s="26">
        <v>16</v>
      </c>
      <c r="I7" s="50">
        <v>16</v>
      </c>
      <c r="J7" s="238"/>
      <c r="K7" s="241"/>
      <c r="L7" s="242"/>
      <c r="M7" s="59"/>
      <c r="N7" s="27">
        <v>16</v>
      </c>
      <c r="O7" s="53">
        <v>16</v>
      </c>
      <c r="P7" s="187"/>
      <c r="Q7" s="187"/>
      <c r="R7" s="187"/>
      <c r="S7" s="187"/>
      <c r="T7" s="188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</row>
    <row r="8" spans="1:66" s="44" customFormat="1" ht="78" thickBot="1" x14ac:dyDescent="0.3">
      <c r="A8" s="239"/>
      <c r="B8" s="135" t="s">
        <v>9</v>
      </c>
      <c r="C8" s="77" t="s">
        <v>10</v>
      </c>
      <c r="D8" s="86" t="s">
        <v>14</v>
      </c>
      <c r="E8" s="87" t="s">
        <v>15</v>
      </c>
      <c r="F8" s="88" t="s">
        <v>16</v>
      </c>
      <c r="G8" s="89" t="s">
        <v>11</v>
      </c>
      <c r="H8" s="77" t="s">
        <v>12</v>
      </c>
      <c r="I8" s="77" t="s">
        <v>13</v>
      </c>
      <c r="J8" s="239"/>
      <c r="K8" s="77" t="s">
        <v>9</v>
      </c>
      <c r="L8" s="77" t="s">
        <v>10</v>
      </c>
      <c r="M8" s="82" t="s">
        <v>17</v>
      </c>
      <c r="N8" s="82" t="s">
        <v>12</v>
      </c>
      <c r="O8" s="82" t="s">
        <v>13</v>
      </c>
      <c r="P8" s="83" t="s">
        <v>18</v>
      </c>
      <c r="Q8" s="84" t="s">
        <v>19</v>
      </c>
      <c r="R8" s="85" t="s">
        <v>20</v>
      </c>
      <c r="S8" s="85" t="s">
        <v>21</v>
      </c>
      <c r="T8" s="85" t="s">
        <v>100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</row>
    <row r="9" spans="1:66" s="13" customFormat="1" ht="15.75" x14ac:dyDescent="0.25">
      <c r="A9" s="110" t="s">
        <v>22</v>
      </c>
      <c r="B9" s="138" t="s">
        <v>23</v>
      </c>
      <c r="C9" s="101" t="s">
        <v>107</v>
      </c>
      <c r="D9" s="140">
        <v>4</v>
      </c>
      <c r="E9" s="140">
        <v>3</v>
      </c>
      <c r="F9" s="140">
        <v>3</v>
      </c>
      <c r="G9" s="140">
        <f>SUM(D9:F9)</f>
        <v>10</v>
      </c>
      <c r="H9" s="140">
        <f>G9*$H$7</f>
        <v>160</v>
      </c>
      <c r="I9" s="141">
        <f t="shared" ref="I9:I61" si="0">H9/$I$7</f>
        <v>10</v>
      </c>
      <c r="J9" s="130" t="s">
        <v>22</v>
      </c>
      <c r="K9" s="140">
        <v>9986</v>
      </c>
      <c r="L9" s="131" t="s">
        <v>107</v>
      </c>
      <c r="M9" s="140">
        <v>4</v>
      </c>
      <c r="N9" s="140">
        <f>M9*$N$7</f>
        <v>64</v>
      </c>
      <c r="O9" s="140">
        <f>N9/$O$7</f>
        <v>4</v>
      </c>
      <c r="P9" s="142" t="s">
        <v>24</v>
      </c>
      <c r="Q9" s="142">
        <f>(D9+E9)/M9</f>
        <v>1.75</v>
      </c>
      <c r="R9" s="143">
        <v>0.9</v>
      </c>
      <c r="S9" s="140" t="s">
        <v>24</v>
      </c>
      <c r="T9" s="156"/>
      <c r="U9" s="45"/>
    </row>
    <row r="10" spans="1:66" s="13" customFormat="1" ht="15.75" x14ac:dyDescent="0.25">
      <c r="A10" s="111" t="s">
        <v>22</v>
      </c>
      <c r="B10" s="133" t="s">
        <v>25</v>
      </c>
      <c r="C10" s="104" t="s">
        <v>109</v>
      </c>
      <c r="D10" s="144">
        <v>4</v>
      </c>
      <c r="E10" s="119">
        <v>3</v>
      </c>
      <c r="F10" s="119">
        <v>3</v>
      </c>
      <c r="G10" s="119">
        <f t="shared" ref="G10:G61" si="1">SUM(D10:F10)</f>
        <v>10</v>
      </c>
      <c r="H10" s="119">
        <f t="shared" ref="H10:H61" si="2">G10*$H$7</f>
        <v>160</v>
      </c>
      <c r="I10" s="145">
        <f t="shared" si="0"/>
        <v>10</v>
      </c>
      <c r="J10" s="127" t="s">
        <v>22</v>
      </c>
      <c r="K10" s="119">
        <v>9990</v>
      </c>
      <c r="L10" s="132" t="s">
        <v>48</v>
      </c>
      <c r="M10" s="119">
        <v>4</v>
      </c>
      <c r="N10" s="119">
        <f t="shared" ref="N10:N61" si="3">M10*$N$7</f>
        <v>64</v>
      </c>
      <c r="O10" s="119">
        <f t="shared" ref="O10:O61" si="4">N10/$O$7</f>
        <v>4</v>
      </c>
      <c r="P10" s="146" t="s">
        <v>24</v>
      </c>
      <c r="Q10" s="146">
        <f>(D10+E10)/M10</f>
        <v>1.75</v>
      </c>
      <c r="R10" s="147">
        <v>0.85</v>
      </c>
      <c r="S10" s="119" t="s">
        <v>24</v>
      </c>
      <c r="T10" s="160"/>
      <c r="U10" s="45"/>
    </row>
    <row r="11" spans="1:66" s="13" customFormat="1" ht="15.75" x14ac:dyDescent="0.25">
      <c r="A11" s="111" t="s">
        <v>22</v>
      </c>
      <c r="B11" s="133" t="s">
        <v>26</v>
      </c>
      <c r="C11" s="104" t="s">
        <v>106</v>
      </c>
      <c r="D11" s="119">
        <v>3</v>
      </c>
      <c r="E11" s="119">
        <v>2.25</v>
      </c>
      <c r="F11" s="119">
        <v>2.25</v>
      </c>
      <c r="G11" s="119">
        <f t="shared" si="1"/>
        <v>7.5</v>
      </c>
      <c r="H11" s="119">
        <f t="shared" si="2"/>
        <v>120</v>
      </c>
      <c r="I11" s="145">
        <f t="shared" si="0"/>
        <v>7.5</v>
      </c>
      <c r="J11" s="127" t="s">
        <v>22</v>
      </c>
      <c r="K11" s="119">
        <v>9996</v>
      </c>
      <c r="L11" s="132" t="s">
        <v>93</v>
      </c>
      <c r="M11" s="119">
        <v>3</v>
      </c>
      <c r="N11" s="119">
        <f t="shared" si="3"/>
        <v>48</v>
      </c>
      <c r="O11" s="119">
        <f t="shared" si="4"/>
        <v>3</v>
      </c>
      <c r="P11" s="146" t="s">
        <v>24</v>
      </c>
      <c r="Q11" s="146">
        <f>(D11+E11)/M11</f>
        <v>1.75</v>
      </c>
      <c r="R11" s="147">
        <v>0.9</v>
      </c>
      <c r="S11" s="119" t="s">
        <v>24</v>
      </c>
      <c r="T11" s="160"/>
      <c r="U11" s="45"/>
    </row>
    <row r="12" spans="1:66" s="13" customFormat="1" ht="16.5" customHeight="1" x14ac:dyDescent="0.25">
      <c r="A12" s="111" t="s">
        <v>32</v>
      </c>
      <c r="B12" s="133" t="s">
        <v>27</v>
      </c>
      <c r="C12" s="104" t="s">
        <v>116</v>
      </c>
      <c r="D12" s="119">
        <v>3</v>
      </c>
      <c r="E12" s="119">
        <v>2.25</v>
      </c>
      <c r="F12" s="119">
        <v>2.25</v>
      </c>
      <c r="G12" s="119">
        <f t="shared" si="1"/>
        <v>7.5</v>
      </c>
      <c r="H12" s="119">
        <f t="shared" si="2"/>
        <v>120</v>
      </c>
      <c r="I12" s="145">
        <f t="shared" si="0"/>
        <v>7.5</v>
      </c>
      <c r="J12" s="127" t="s">
        <v>22</v>
      </c>
      <c r="K12" s="119">
        <v>10119</v>
      </c>
      <c r="L12" s="132" t="s">
        <v>151</v>
      </c>
      <c r="M12" s="119">
        <v>3</v>
      </c>
      <c r="N12" s="119">
        <f t="shared" si="3"/>
        <v>48</v>
      </c>
      <c r="O12" s="119">
        <f t="shared" si="4"/>
        <v>3</v>
      </c>
      <c r="P12" s="146" t="s">
        <v>24</v>
      </c>
      <c r="Q12" s="146">
        <f>(D12+E12)/M12</f>
        <v>1.75</v>
      </c>
      <c r="R12" s="147">
        <v>1</v>
      </c>
      <c r="S12" s="119" t="s">
        <v>24</v>
      </c>
      <c r="T12" s="167"/>
      <c r="U12" s="45"/>
    </row>
    <row r="13" spans="1:66" s="13" customFormat="1" ht="15.75" x14ac:dyDescent="0.25">
      <c r="A13" s="111" t="s">
        <v>22</v>
      </c>
      <c r="B13" s="133" t="s">
        <v>28</v>
      </c>
      <c r="C13" s="104" t="s">
        <v>47</v>
      </c>
      <c r="D13" s="119">
        <v>3</v>
      </c>
      <c r="E13" s="119">
        <v>2</v>
      </c>
      <c r="F13" s="119">
        <v>2.5</v>
      </c>
      <c r="G13" s="119">
        <f t="shared" si="1"/>
        <v>7.5</v>
      </c>
      <c r="H13" s="119">
        <f t="shared" si="2"/>
        <v>120</v>
      </c>
      <c r="I13" s="145">
        <f t="shared" si="0"/>
        <v>7.5</v>
      </c>
      <c r="J13" s="127" t="s">
        <v>22</v>
      </c>
      <c r="K13" s="119">
        <v>10553</v>
      </c>
      <c r="L13" s="132" t="s">
        <v>47</v>
      </c>
      <c r="M13" s="119">
        <v>4</v>
      </c>
      <c r="N13" s="119">
        <f t="shared" si="3"/>
        <v>64</v>
      </c>
      <c r="O13" s="119">
        <f t="shared" si="4"/>
        <v>4</v>
      </c>
      <c r="P13" s="146" t="s">
        <v>24</v>
      </c>
      <c r="Q13" s="146">
        <f t="shared" ref="Q13:Q19" si="5">(D13+E13)/M13</f>
        <v>1.25</v>
      </c>
      <c r="R13" s="147">
        <v>0.8</v>
      </c>
      <c r="S13" s="119" t="s">
        <v>24</v>
      </c>
      <c r="T13" s="160"/>
      <c r="U13" s="45"/>
    </row>
    <row r="14" spans="1:66" s="13" customFormat="1" ht="15.75" x14ac:dyDescent="0.25">
      <c r="A14" s="111" t="s">
        <v>22</v>
      </c>
      <c r="B14" s="133" t="s">
        <v>29</v>
      </c>
      <c r="C14" s="104" t="s">
        <v>108</v>
      </c>
      <c r="D14" s="119">
        <v>3</v>
      </c>
      <c r="E14" s="119">
        <v>2</v>
      </c>
      <c r="F14" s="119">
        <v>2.5</v>
      </c>
      <c r="G14" s="119">
        <f t="shared" si="1"/>
        <v>7.5</v>
      </c>
      <c r="H14" s="119">
        <f t="shared" si="2"/>
        <v>120</v>
      </c>
      <c r="I14" s="145">
        <f t="shared" si="0"/>
        <v>7.5</v>
      </c>
      <c r="J14" s="127" t="s">
        <v>22</v>
      </c>
      <c r="K14" s="119">
        <v>10602</v>
      </c>
      <c r="L14" s="132" t="s">
        <v>152</v>
      </c>
      <c r="M14" s="119">
        <v>4</v>
      </c>
      <c r="N14" s="119">
        <f t="shared" si="3"/>
        <v>64</v>
      </c>
      <c r="O14" s="119">
        <f t="shared" si="4"/>
        <v>4</v>
      </c>
      <c r="P14" s="146" t="s">
        <v>24</v>
      </c>
      <c r="Q14" s="146">
        <f t="shared" si="5"/>
        <v>1.25</v>
      </c>
      <c r="R14" s="147">
        <v>0.9</v>
      </c>
      <c r="S14" s="119" t="s">
        <v>24</v>
      </c>
      <c r="T14" s="160"/>
      <c r="U14" s="45"/>
    </row>
    <row r="15" spans="1:66" s="13" customFormat="1" ht="15.75" x14ac:dyDescent="0.25">
      <c r="A15" s="111" t="s">
        <v>32</v>
      </c>
      <c r="B15" s="133" t="s">
        <v>30</v>
      </c>
      <c r="C15" s="104" t="s">
        <v>114</v>
      </c>
      <c r="D15" s="119">
        <v>4</v>
      </c>
      <c r="E15" s="119">
        <v>3</v>
      </c>
      <c r="F15" s="119">
        <v>3</v>
      </c>
      <c r="G15" s="119">
        <f t="shared" si="1"/>
        <v>10</v>
      </c>
      <c r="H15" s="119">
        <f t="shared" si="2"/>
        <v>160</v>
      </c>
      <c r="I15" s="145">
        <f t="shared" si="0"/>
        <v>10</v>
      </c>
      <c r="J15" s="127" t="s">
        <v>32</v>
      </c>
      <c r="K15" s="119">
        <v>9987</v>
      </c>
      <c r="L15" s="132" t="s">
        <v>114</v>
      </c>
      <c r="M15" s="119">
        <v>4</v>
      </c>
      <c r="N15" s="119">
        <f t="shared" si="3"/>
        <v>64</v>
      </c>
      <c r="O15" s="119">
        <f t="shared" si="4"/>
        <v>4</v>
      </c>
      <c r="P15" s="146" t="s">
        <v>24</v>
      </c>
      <c r="Q15" s="146">
        <f t="shared" si="5"/>
        <v>1.75</v>
      </c>
      <c r="R15" s="147">
        <v>0.8</v>
      </c>
      <c r="S15" s="119" t="s">
        <v>24</v>
      </c>
      <c r="T15" s="160"/>
      <c r="U15" s="45"/>
    </row>
    <row r="16" spans="1:66" s="13" customFormat="1" ht="15.75" x14ac:dyDescent="0.25">
      <c r="A16" s="111" t="s">
        <v>32</v>
      </c>
      <c r="B16" s="133" t="s">
        <v>33</v>
      </c>
      <c r="C16" s="104" t="s">
        <v>50</v>
      </c>
      <c r="D16" s="119">
        <v>3</v>
      </c>
      <c r="E16" s="119">
        <v>2</v>
      </c>
      <c r="F16" s="119">
        <v>2.5</v>
      </c>
      <c r="G16" s="119">
        <f t="shared" si="1"/>
        <v>7.5</v>
      </c>
      <c r="H16" s="119">
        <f t="shared" si="2"/>
        <v>120</v>
      </c>
      <c r="I16" s="145">
        <f t="shared" si="0"/>
        <v>7.5</v>
      </c>
      <c r="J16" s="127" t="s">
        <v>32</v>
      </c>
      <c r="K16" s="119">
        <v>9991</v>
      </c>
      <c r="L16" s="132" t="s">
        <v>92</v>
      </c>
      <c r="M16" s="119">
        <v>4</v>
      </c>
      <c r="N16" s="119">
        <f t="shared" si="3"/>
        <v>64</v>
      </c>
      <c r="O16" s="119">
        <f t="shared" si="4"/>
        <v>4</v>
      </c>
      <c r="P16" s="146" t="s">
        <v>31</v>
      </c>
      <c r="Q16" s="146">
        <f t="shared" si="5"/>
        <v>1.25</v>
      </c>
      <c r="R16" s="147">
        <v>0.9</v>
      </c>
      <c r="S16" s="119" t="s">
        <v>24</v>
      </c>
      <c r="T16" s="160"/>
      <c r="U16" s="45"/>
    </row>
    <row r="17" spans="1:21" s="13" customFormat="1" ht="15.75" x14ac:dyDescent="0.25">
      <c r="A17" s="111" t="s">
        <v>32</v>
      </c>
      <c r="B17" s="133" t="s">
        <v>34</v>
      </c>
      <c r="C17" s="104" t="s">
        <v>113</v>
      </c>
      <c r="D17" s="119">
        <v>3</v>
      </c>
      <c r="E17" s="119">
        <v>2.25</v>
      </c>
      <c r="F17" s="119">
        <v>2.25</v>
      </c>
      <c r="G17" s="119">
        <f t="shared" si="1"/>
        <v>7.5</v>
      </c>
      <c r="H17" s="119">
        <f t="shared" si="2"/>
        <v>120</v>
      </c>
      <c r="I17" s="145">
        <f t="shared" si="0"/>
        <v>7.5</v>
      </c>
      <c r="J17" s="127" t="s">
        <v>32</v>
      </c>
      <c r="K17" s="119">
        <v>9997</v>
      </c>
      <c r="L17" s="132" t="s">
        <v>94</v>
      </c>
      <c r="M17" s="119">
        <v>3</v>
      </c>
      <c r="N17" s="119">
        <f t="shared" si="3"/>
        <v>48</v>
      </c>
      <c r="O17" s="119">
        <f t="shared" si="4"/>
        <v>3</v>
      </c>
      <c r="P17" s="146" t="s">
        <v>24</v>
      </c>
      <c r="Q17" s="146">
        <f t="shared" si="5"/>
        <v>1.75</v>
      </c>
      <c r="R17" s="147">
        <v>0.8</v>
      </c>
      <c r="S17" s="119" t="s">
        <v>24</v>
      </c>
      <c r="T17" s="160"/>
      <c r="U17" s="45"/>
    </row>
    <row r="18" spans="1:21" s="13" customFormat="1" ht="15.75" x14ac:dyDescent="0.25">
      <c r="A18" s="111"/>
      <c r="B18" s="133"/>
      <c r="C18" s="133"/>
      <c r="D18" s="119"/>
      <c r="E18" s="119"/>
      <c r="F18" s="119"/>
      <c r="G18" s="119"/>
      <c r="H18" s="119"/>
      <c r="I18" s="145"/>
      <c r="J18" s="127" t="s">
        <v>32</v>
      </c>
      <c r="K18" s="119">
        <v>10020</v>
      </c>
      <c r="L18" s="132" t="s">
        <v>153</v>
      </c>
      <c r="M18" s="119">
        <v>3</v>
      </c>
      <c r="N18" s="119">
        <f t="shared" si="3"/>
        <v>48</v>
      </c>
      <c r="O18" s="119">
        <f t="shared" si="4"/>
        <v>3</v>
      </c>
      <c r="P18" s="146"/>
      <c r="Q18" s="146"/>
      <c r="R18" s="147"/>
      <c r="S18" s="119"/>
      <c r="T18" s="160"/>
      <c r="U18" s="45"/>
    </row>
    <row r="19" spans="1:21" s="13" customFormat="1" ht="15.75" x14ac:dyDescent="0.25">
      <c r="A19" s="111" t="s">
        <v>32</v>
      </c>
      <c r="B19" s="133" t="s">
        <v>36</v>
      </c>
      <c r="C19" s="104" t="s">
        <v>49</v>
      </c>
      <c r="D19" s="119">
        <v>3</v>
      </c>
      <c r="E19" s="119">
        <v>1.5</v>
      </c>
      <c r="F19" s="119">
        <v>3</v>
      </c>
      <c r="G19" s="119">
        <f t="shared" si="1"/>
        <v>7.5</v>
      </c>
      <c r="H19" s="119">
        <f t="shared" si="2"/>
        <v>120</v>
      </c>
      <c r="I19" s="145">
        <f t="shared" si="0"/>
        <v>7.5</v>
      </c>
      <c r="J19" s="127" t="s">
        <v>32</v>
      </c>
      <c r="K19" s="119">
        <v>10556</v>
      </c>
      <c r="L19" s="132" t="s">
        <v>49</v>
      </c>
      <c r="M19" s="119">
        <v>4</v>
      </c>
      <c r="N19" s="119">
        <f t="shared" si="3"/>
        <v>64</v>
      </c>
      <c r="O19" s="119">
        <f t="shared" si="4"/>
        <v>4</v>
      </c>
      <c r="P19" s="146" t="s">
        <v>24</v>
      </c>
      <c r="Q19" s="146">
        <f t="shared" si="5"/>
        <v>1.125</v>
      </c>
      <c r="R19" s="147">
        <v>0.85</v>
      </c>
      <c r="S19" s="119" t="s">
        <v>24</v>
      </c>
      <c r="T19" s="160"/>
      <c r="U19" s="45"/>
    </row>
    <row r="20" spans="1:21" s="13" customFormat="1" ht="15.75" x14ac:dyDescent="0.25">
      <c r="A20" s="111" t="s">
        <v>22</v>
      </c>
      <c r="B20" s="133" t="s">
        <v>37</v>
      </c>
      <c r="C20" s="104" t="s">
        <v>110</v>
      </c>
      <c r="D20" s="144">
        <v>3</v>
      </c>
      <c r="E20" s="119">
        <v>0.5</v>
      </c>
      <c r="F20" s="119">
        <v>4</v>
      </c>
      <c r="G20" s="119">
        <f t="shared" si="1"/>
        <v>7.5</v>
      </c>
      <c r="H20" s="119">
        <f t="shared" si="2"/>
        <v>120</v>
      </c>
      <c r="I20" s="145">
        <f t="shared" si="0"/>
        <v>7.5</v>
      </c>
      <c r="J20" s="127" t="s">
        <v>32</v>
      </c>
      <c r="K20" s="119">
        <v>10603</v>
      </c>
      <c r="L20" s="132" t="s">
        <v>110</v>
      </c>
      <c r="M20" s="119">
        <v>3</v>
      </c>
      <c r="N20" s="119">
        <f t="shared" si="3"/>
        <v>48</v>
      </c>
      <c r="O20" s="119">
        <f t="shared" si="4"/>
        <v>3</v>
      </c>
      <c r="P20" s="146" t="s">
        <v>24</v>
      </c>
      <c r="Q20" s="146">
        <f>((D20+E20))/M20</f>
        <v>1.1666666666666667</v>
      </c>
      <c r="R20" s="147">
        <v>0.95</v>
      </c>
      <c r="S20" s="119" t="s">
        <v>24</v>
      </c>
      <c r="T20" s="160"/>
      <c r="U20" s="45"/>
    </row>
    <row r="21" spans="1:21" s="13" customFormat="1" ht="15.75" x14ac:dyDescent="0.25">
      <c r="A21" s="111" t="s">
        <v>32</v>
      </c>
      <c r="B21" s="133" t="s">
        <v>55</v>
      </c>
      <c r="C21" s="104" t="s">
        <v>115</v>
      </c>
      <c r="D21" s="119">
        <v>3</v>
      </c>
      <c r="E21" s="119">
        <v>0.5</v>
      </c>
      <c r="F21" s="119">
        <v>4</v>
      </c>
      <c r="G21" s="119">
        <f t="shared" si="1"/>
        <v>7.5</v>
      </c>
      <c r="H21" s="119">
        <f t="shared" si="2"/>
        <v>120</v>
      </c>
      <c r="I21" s="145">
        <f t="shared" si="0"/>
        <v>7.5</v>
      </c>
      <c r="J21" s="127" t="s">
        <v>32</v>
      </c>
      <c r="K21" s="119">
        <v>10604</v>
      </c>
      <c r="L21" s="132" t="s">
        <v>154</v>
      </c>
      <c r="M21" s="119">
        <v>3</v>
      </c>
      <c r="N21" s="119">
        <f t="shared" si="3"/>
        <v>48</v>
      </c>
      <c r="O21" s="119">
        <f t="shared" si="4"/>
        <v>3</v>
      </c>
      <c r="P21" s="146" t="s">
        <v>24</v>
      </c>
      <c r="Q21" s="146">
        <f>((D21+E21))/M21</f>
        <v>1.1666666666666667</v>
      </c>
      <c r="R21" s="147">
        <v>0.9</v>
      </c>
      <c r="S21" s="119" t="s">
        <v>24</v>
      </c>
      <c r="T21" s="160"/>
      <c r="U21" s="45"/>
    </row>
    <row r="22" spans="1:21" s="13" customFormat="1" ht="15.75" x14ac:dyDescent="0.25">
      <c r="A22" s="111" t="s">
        <v>38</v>
      </c>
      <c r="B22" s="133" t="s">
        <v>56</v>
      </c>
      <c r="C22" s="104" t="s">
        <v>117</v>
      </c>
      <c r="D22" s="119">
        <v>4</v>
      </c>
      <c r="E22" s="119">
        <v>3</v>
      </c>
      <c r="F22" s="119">
        <v>3</v>
      </c>
      <c r="G22" s="119">
        <f t="shared" si="1"/>
        <v>10</v>
      </c>
      <c r="H22" s="119">
        <f t="shared" si="2"/>
        <v>160</v>
      </c>
      <c r="I22" s="145">
        <f t="shared" si="0"/>
        <v>10</v>
      </c>
      <c r="J22" s="127" t="s">
        <v>38</v>
      </c>
      <c r="K22" s="119">
        <v>9988</v>
      </c>
      <c r="L22" s="132" t="s">
        <v>117</v>
      </c>
      <c r="M22" s="119">
        <v>4</v>
      </c>
      <c r="N22" s="119">
        <f t="shared" si="3"/>
        <v>64</v>
      </c>
      <c r="O22" s="119">
        <f t="shared" si="4"/>
        <v>4</v>
      </c>
      <c r="P22" s="146" t="s">
        <v>24</v>
      </c>
      <c r="Q22" s="146">
        <f>((D22+E22)/M22)</f>
        <v>1.75</v>
      </c>
      <c r="R22" s="147">
        <v>0.9</v>
      </c>
      <c r="S22" s="119" t="s">
        <v>24</v>
      </c>
      <c r="T22" s="160"/>
      <c r="U22" s="45"/>
    </row>
    <row r="23" spans="1:21" s="13" customFormat="1" ht="15.75" x14ac:dyDescent="0.25">
      <c r="A23" s="111" t="s">
        <v>38</v>
      </c>
      <c r="B23" s="133" t="s">
        <v>57</v>
      </c>
      <c r="C23" s="104" t="s">
        <v>119</v>
      </c>
      <c r="D23" s="119">
        <v>3</v>
      </c>
      <c r="E23" s="119">
        <v>2.25</v>
      </c>
      <c r="F23" s="119">
        <v>2.25</v>
      </c>
      <c r="G23" s="119">
        <f t="shared" si="1"/>
        <v>7.5</v>
      </c>
      <c r="H23" s="119">
        <f t="shared" si="2"/>
        <v>120</v>
      </c>
      <c r="I23" s="145">
        <f t="shared" si="0"/>
        <v>7.5</v>
      </c>
      <c r="J23" s="127" t="s">
        <v>38</v>
      </c>
      <c r="K23" s="119">
        <v>9992</v>
      </c>
      <c r="L23" s="132" t="s">
        <v>95</v>
      </c>
      <c r="M23" s="119">
        <v>4</v>
      </c>
      <c r="N23" s="119">
        <f t="shared" si="3"/>
        <v>64</v>
      </c>
      <c r="O23" s="119">
        <f t="shared" si="4"/>
        <v>4</v>
      </c>
      <c r="P23" s="146"/>
      <c r="Q23" s="146">
        <f>((D23+E23)/M23)</f>
        <v>1.3125</v>
      </c>
      <c r="R23" s="147">
        <v>0.8</v>
      </c>
      <c r="S23" s="119" t="s">
        <v>24</v>
      </c>
      <c r="T23" s="160"/>
      <c r="U23" s="45"/>
    </row>
    <row r="24" spans="1:21" s="13" customFormat="1" ht="15.75" x14ac:dyDescent="0.25">
      <c r="A24" s="111" t="s">
        <v>38</v>
      </c>
      <c r="B24" s="133" t="s">
        <v>58</v>
      </c>
      <c r="C24" s="104" t="s">
        <v>192</v>
      </c>
      <c r="D24" s="119">
        <v>3</v>
      </c>
      <c r="E24" s="119">
        <v>2.25</v>
      </c>
      <c r="F24" s="119">
        <v>2.25</v>
      </c>
      <c r="G24" s="119">
        <f t="shared" si="1"/>
        <v>7.5</v>
      </c>
      <c r="H24" s="119">
        <f t="shared" si="2"/>
        <v>120</v>
      </c>
      <c r="I24" s="145">
        <f t="shared" si="0"/>
        <v>7.5</v>
      </c>
      <c r="J24" s="127" t="s">
        <v>38</v>
      </c>
      <c r="K24" s="102">
        <v>10001</v>
      </c>
      <c r="L24" s="132" t="s">
        <v>155</v>
      </c>
      <c r="M24" s="119">
        <v>3</v>
      </c>
      <c r="N24" s="119">
        <f t="shared" si="3"/>
        <v>48</v>
      </c>
      <c r="O24" s="119">
        <f t="shared" si="4"/>
        <v>3</v>
      </c>
      <c r="P24" s="146" t="s">
        <v>24</v>
      </c>
      <c r="Q24" s="146">
        <f>(D24+E24)/M24</f>
        <v>1.75</v>
      </c>
      <c r="R24" s="147">
        <v>0.9</v>
      </c>
      <c r="S24" s="119" t="s">
        <v>24</v>
      </c>
      <c r="T24" s="160"/>
      <c r="U24" s="45"/>
    </row>
    <row r="25" spans="1:21" s="13" customFormat="1" ht="15.75" x14ac:dyDescent="0.25">
      <c r="A25" s="111"/>
      <c r="B25" s="133"/>
      <c r="C25" s="104"/>
      <c r="D25" s="119"/>
      <c r="E25" s="119"/>
      <c r="F25" s="119"/>
      <c r="G25" s="119"/>
      <c r="H25" s="119"/>
      <c r="I25" s="145"/>
      <c r="J25" s="127" t="s">
        <v>38</v>
      </c>
      <c r="K25" s="119">
        <v>10021</v>
      </c>
      <c r="L25" s="132" t="s">
        <v>156</v>
      </c>
      <c r="M25" s="119">
        <v>3</v>
      </c>
      <c r="N25" s="119">
        <f t="shared" si="3"/>
        <v>48</v>
      </c>
      <c r="O25" s="119">
        <f t="shared" si="4"/>
        <v>3</v>
      </c>
      <c r="P25" s="146" t="s">
        <v>24</v>
      </c>
      <c r="Q25" s="146">
        <f>(D25+E25)/M25</f>
        <v>0</v>
      </c>
      <c r="R25" s="147"/>
      <c r="S25" s="119"/>
      <c r="T25" s="160"/>
      <c r="U25" s="45"/>
    </row>
    <row r="26" spans="1:21" s="13" customFormat="1" ht="15.75" x14ac:dyDescent="0.25">
      <c r="A26" s="111" t="s">
        <v>39</v>
      </c>
      <c r="B26" s="133" t="s">
        <v>60</v>
      </c>
      <c r="C26" s="104" t="s">
        <v>209</v>
      </c>
      <c r="D26" s="119">
        <v>3</v>
      </c>
      <c r="E26" s="119">
        <v>2.25</v>
      </c>
      <c r="F26" s="119">
        <v>2.25</v>
      </c>
      <c r="G26" s="119">
        <f t="shared" si="1"/>
        <v>7.5</v>
      </c>
      <c r="H26" s="119">
        <f t="shared" si="2"/>
        <v>120</v>
      </c>
      <c r="I26" s="145">
        <f t="shared" si="0"/>
        <v>7.5</v>
      </c>
      <c r="J26" s="127" t="s">
        <v>38</v>
      </c>
      <c r="K26" s="119">
        <v>10022</v>
      </c>
      <c r="L26" s="132" t="s">
        <v>157</v>
      </c>
      <c r="M26" s="119">
        <v>3</v>
      </c>
      <c r="N26" s="119">
        <f t="shared" si="3"/>
        <v>48</v>
      </c>
      <c r="O26" s="119">
        <f t="shared" si="4"/>
        <v>3</v>
      </c>
      <c r="P26" s="146" t="s">
        <v>24</v>
      </c>
      <c r="Q26" s="146">
        <f>((D26+E26)/M26)</f>
        <v>1.75</v>
      </c>
      <c r="R26" s="147">
        <v>0.8</v>
      </c>
      <c r="S26" s="119" t="s">
        <v>24</v>
      </c>
      <c r="T26" s="108"/>
      <c r="U26" s="45"/>
    </row>
    <row r="27" spans="1:21" s="13" customFormat="1" ht="15.75" x14ac:dyDescent="0.25">
      <c r="A27" s="111" t="s">
        <v>38</v>
      </c>
      <c r="B27" s="133" t="s">
        <v>61</v>
      </c>
      <c r="C27" s="104" t="s">
        <v>118</v>
      </c>
      <c r="D27" s="119">
        <v>4</v>
      </c>
      <c r="E27" s="119">
        <v>1</v>
      </c>
      <c r="F27" s="119">
        <v>5</v>
      </c>
      <c r="G27" s="119">
        <f t="shared" si="1"/>
        <v>10</v>
      </c>
      <c r="H27" s="119">
        <f t="shared" si="2"/>
        <v>160</v>
      </c>
      <c r="I27" s="145">
        <f t="shared" si="0"/>
        <v>10</v>
      </c>
      <c r="J27" s="127" t="s">
        <v>38</v>
      </c>
      <c r="K27" s="119">
        <v>10605</v>
      </c>
      <c r="L27" s="132" t="s">
        <v>158</v>
      </c>
      <c r="M27" s="119">
        <v>4</v>
      </c>
      <c r="N27" s="119">
        <f t="shared" si="3"/>
        <v>64</v>
      </c>
      <c r="O27" s="119">
        <f t="shared" si="4"/>
        <v>4</v>
      </c>
      <c r="P27" s="146" t="s">
        <v>24</v>
      </c>
      <c r="Q27" s="146">
        <f>((D27+E27)/M27)</f>
        <v>1.25</v>
      </c>
      <c r="R27" s="147">
        <v>0.9</v>
      </c>
      <c r="S27" s="119" t="s">
        <v>24</v>
      </c>
      <c r="T27" s="108"/>
      <c r="U27" s="45"/>
    </row>
    <row r="28" spans="1:21" s="13" customFormat="1" ht="15.75" x14ac:dyDescent="0.25">
      <c r="A28" s="111" t="s">
        <v>38</v>
      </c>
      <c r="B28" s="133" t="s">
        <v>62</v>
      </c>
      <c r="C28" s="104" t="s">
        <v>120</v>
      </c>
      <c r="D28" s="119">
        <v>3</v>
      </c>
      <c r="E28" s="119">
        <v>0.5</v>
      </c>
      <c r="F28" s="119">
        <v>4</v>
      </c>
      <c r="G28" s="119">
        <f t="shared" si="1"/>
        <v>7.5</v>
      </c>
      <c r="H28" s="119">
        <f t="shared" si="2"/>
        <v>120</v>
      </c>
      <c r="I28" s="145">
        <f t="shared" si="0"/>
        <v>7.5</v>
      </c>
      <c r="J28" s="127" t="s">
        <v>38</v>
      </c>
      <c r="K28" s="119">
        <v>10681</v>
      </c>
      <c r="L28" s="132" t="s">
        <v>159</v>
      </c>
      <c r="M28" s="119">
        <v>3</v>
      </c>
      <c r="N28" s="119">
        <f t="shared" si="3"/>
        <v>48</v>
      </c>
      <c r="O28" s="119">
        <f t="shared" si="4"/>
        <v>3</v>
      </c>
      <c r="P28" s="146" t="s">
        <v>24</v>
      </c>
      <c r="Q28" s="146">
        <f>(D28+E28)/M28</f>
        <v>1.1666666666666667</v>
      </c>
      <c r="R28" s="147">
        <v>0.9</v>
      </c>
      <c r="S28" s="119" t="s">
        <v>24</v>
      </c>
      <c r="T28" s="160"/>
      <c r="U28" s="45"/>
    </row>
    <row r="29" spans="1:21" s="13" customFormat="1" ht="15.75" x14ac:dyDescent="0.25">
      <c r="A29" s="111" t="s">
        <v>39</v>
      </c>
      <c r="B29" s="133" t="s">
        <v>63</v>
      </c>
      <c r="C29" s="104" t="s">
        <v>125</v>
      </c>
      <c r="D29" s="148">
        <v>3</v>
      </c>
      <c r="E29" s="119">
        <v>2.25</v>
      </c>
      <c r="F29" s="119">
        <v>2.25</v>
      </c>
      <c r="G29" s="119">
        <f t="shared" si="1"/>
        <v>7.5</v>
      </c>
      <c r="H29" s="119">
        <f t="shared" si="2"/>
        <v>120</v>
      </c>
      <c r="I29" s="145">
        <f t="shared" si="0"/>
        <v>7.5</v>
      </c>
      <c r="J29" s="127" t="s">
        <v>39</v>
      </c>
      <c r="K29" s="119">
        <v>9993</v>
      </c>
      <c r="L29" s="132" t="s">
        <v>98</v>
      </c>
      <c r="M29" s="119">
        <v>4</v>
      </c>
      <c r="N29" s="119">
        <f t="shared" si="3"/>
        <v>64</v>
      </c>
      <c r="O29" s="119">
        <f t="shared" si="4"/>
        <v>4</v>
      </c>
      <c r="P29" s="146" t="s">
        <v>24</v>
      </c>
      <c r="Q29" s="146">
        <f>((D29+E29))/M29</f>
        <v>1.3125</v>
      </c>
      <c r="R29" s="147">
        <v>0.8</v>
      </c>
      <c r="S29" s="119" t="s">
        <v>24</v>
      </c>
      <c r="T29" s="160"/>
      <c r="U29" s="45"/>
    </row>
    <row r="30" spans="1:21" s="13" customFormat="1" ht="15.75" x14ac:dyDescent="0.25">
      <c r="A30" s="111" t="s">
        <v>38</v>
      </c>
      <c r="B30" s="133" t="s">
        <v>64</v>
      </c>
      <c r="C30" s="104" t="s">
        <v>192</v>
      </c>
      <c r="D30" s="119">
        <v>3</v>
      </c>
      <c r="E30" s="119">
        <v>2.25</v>
      </c>
      <c r="F30" s="119">
        <v>2.25</v>
      </c>
      <c r="G30" s="119">
        <f t="shared" si="1"/>
        <v>7.5</v>
      </c>
      <c r="H30" s="119">
        <f t="shared" si="2"/>
        <v>120</v>
      </c>
      <c r="I30" s="145">
        <f t="shared" si="0"/>
        <v>7.5</v>
      </c>
      <c r="J30" s="127" t="s">
        <v>39</v>
      </c>
      <c r="K30" s="119">
        <v>10002</v>
      </c>
      <c r="L30" s="132" t="s">
        <v>160</v>
      </c>
      <c r="M30" s="119">
        <v>3</v>
      </c>
      <c r="N30" s="119">
        <f t="shared" si="3"/>
        <v>48</v>
      </c>
      <c r="O30" s="119">
        <f t="shared" si="4"/>
        <v>3</v>
      </c>
      <c r="P30" s="146"/>
      <c r="Q30" s="146">
        <f>((D30+E30))/M30</f>
        <v>1.75</v>
      </c>
      <c r="R30" s="147">
        <v>0.8</v>
      </c>
      <c r="S30" s="119" t="s">
        <v>24</v>
      </c>
      <c r="T30" s="160"/>
      <c r="U30" s="45"/>
    </row>
    <row r="31" spans="1:21" s="13" customFormat="1" ht="15.75" x14ac:dyDescent="0.25">
      <c r="A31" s="111" t="s">
        <v>39</v>
      </c>
      <c r="B31" s="133" t="s">
        <v>65</v>
      </c>
      <c r="C31" s="104" t="s">
        <v>209</v>
      </c>
      <c r="D31" s="119">
        <v>3</v>
      </c>
      <c r="E31" s="119">
        <v>2.25</v>
      </c>
      <c r="F31" s="119">
        <v>2.25</v>
      </c>
      <c r="G31" s="119">
        <f t="shared" si="1"/>
        <v>7.5</v>
      </c>
      <c r="H31" s="119">
        <f t="shared" si="2"/>
        <v>120</v>
      </c>
      <c r="I31" s="145">
        <f t="shared" si="0"/>
        <v>7.5</v>
      </c>
      <c r="J31" s="127" t="s">
        <v>39</v>
      </c>
      <c r="K31" s="119">
        <v>10023</v>
      </c>
      <c r="L31" s="132" t="s">
        <v>161</v>
      </c>
      <c r="M31" s="119">
        <v>3</v>
      </c>
      <c r="N31" s="119">
        <f t="shared" si="3"/>
        <v>48</v>
      </c>
      <c r="O31" s="119">
        <f t="shared" si="4"/>
        <v>3</v>
      </c>
      <c r="P31" s="146" t="s">
        <v>24</v>
      </c>
      <c r="Q31" s="146">
        <f t="shared" ref="Q31:Q39" si="6">(D31+E31)/M31</f>
        <v>1.75</v>
      </c>
      <c r="R31" s="147">
        <v>0.9</v>
      </c>
      <c r="S31" s="119" t="s">
        <v>24</v>
      </c>
      <c r="T31" s="160"/>
      <c r="U31" s="45"/>
    </row>
    <row r="32" spans="1:21" s="13" customFormat="1" ht="15.75" x14ac:dyDescent="0.25">
      <c r="A32" s="111" t="s">
        <v>39</v>
      </c>
      <c r="B32" s="133" t="s">
        <v>66</v>
      </c>
      <c r="C32" s="104" t="s">
        <v>126</v>
      </c>
      <c r="D32" s="119">
        <v>4</v>
      </c>
      <c r="E32" s="119">
        <v>3</v>
      </c>
      <c r="F32" s="119">
        <v>3</v>
      </c>
      <c r="G32" s="119">
        <f t="shared" si="1"/>
        <v>10</v>
      </c>
      <c r="H32" s="119">
        <f t="shared" si="2"/>
        <v>160</v>
      </c>
      <c r="I32" s="145">
        <f t="shared" si="0"/>
        <v>10</v>
      </c>
      <c r="J32" s="127" t="s">
        <v>39</v>
      </c>
      <c r="K32" s="119">
        <v>10024</v>
      </c>
      <c r="L32" s="132" t="s">
        <v>162</v>
      </c>
      <c r="M32" s="119">
        <v>4</v>
      </c>
      <c r="N32" s="119">
        <f t="shared" si="3"/>
        <v>64</v>
      </c>
      <c r="O32" s="119">
        <f t="shared" si="4"/>
        <v>4</v>
      </c>
      <c r="P32" s="146" t="s">
        <v>24</v>
      </c>
      <c r="Q32" s="146">
        <f t="shared" si="6"/>
        <v>1.75</v>
      </c>
      <c r="R32" s="147">
        <v>0.9</v>
      </c>
      <c r="S32" s="119" t="s">
        <v>24</v>
      </c>
      <c r="T32" s="160"/>
      <c r="U32" s="45"/>
    </row>
    <row r="33" spans="1:21" s="13" customFormat="1" ht="15.75" x14ac:dyDescent="0.25">
      <c r="A33" s="111" t="s">
        <v>40</v>
      </c>
      <c r="B33" s="133" t="s">
        <v>67</v>
      </c>
      <c r="C33" s="104" t="s">
        <v>132</v>
      </c>
      <c r="D33" s="119">
        <v>3</v>
      </c>
      <c r="E33" s="119">
        <v>2.25</v>
      </c>
      <c r="F33" s="119">
        <v>2.25</v>
      </c>
      <c r="G33" s="119">
        <f t="shared" si="1"/>
        <v>7.5</v>
      </c>
      <c r="H33" s="119">
        <f t="shared" si="2"/>
        <v>120</v>
      </c>
      <c r="I33" s="145">
        <f t="shared" si="0"/>
        <v>7.5</v>
      </c>
      <c r="J33" s="127" t="s">
        <v>39</v>
      </c>
      <c r="K33" s="119">
        <v>10051</v>
      </c>
      <c r="L33" s="132" t="s">
        <v>163</v>
      </c>
      <c r="M33" s="119">
        <v>4</v>
      </c>
      <c r="N33" s="119">
        <f t="shared" si="3"/>
        <v>64</v>
      </c>
      <c r="O33" s="119">
        <f t="shared" si="4"/>
        <v>4</v>
      </c>
      <c r="P33" s="146" t="s">
        <v>24</v>
      </c>
      <c r="Q33" s="146">
        <f t="shared" si="6"/>
        <v>1.3125</v>
      </c>
      <c r="R33" s="147">
        <v>0.8</v>
      </c>
      <c r="S33" s="119" t="s">
        <v>24</v>
      </c>
      <c r="T33" s="160"/>
      <c r="U33" s="45"/>
    </row>
    <row r="34" spans="1:21" s="13" customFormat="1" ht="15.75" x14ac:dyDescent="0.25">
      <c r="A34" s="111" t="s">
        <v>39</v>
      </c>
      <c r="B34" s="133" t="s">
        <v>68</v>
      </c>
      <c r="C34" s="104" t="s">
        <v>124</v>
      </c>
      <c r="D34" s="119">
        <v>4</v>
      </c>
      <c r="E34" s="119">
        <v>3</v>
      </c>
      <c r="F34" s="119">
        <v>3</v>
      </c>
      <c r="G34" s="119">
        <f t="shared" si="1"/>
        <v>10</v>
      </c>
      <c r="H34" s="119">
        <f t="shared" si="2"/>
        <v>160</v>
      </c>
      <c r="I34" s="145">
        <f t="shared" si="0"/>
        <v>10</v>
      </c>
      <c r="J34" s="127" t="s">
        <v>39</v>
      </c>
      <c r="K34" s="119">
        <v>10606</v>
      </c>
      <c r="L34" s="132" t="s">
        <v>164</v>
      </c>
      <c r="M34" s="119">
        <v>4</v>
      </c>
      <c r="N34" s="119">
        <f t="shared" si="3"/>
        <v>64</v>
      </c>
      <c r="O34" s="119">
        <f t="shared" si="4"/>
        <v>4</v>
      </c>
      <c r="P34" s="146" t="s">
        <v>31</v>
      </c>
      <c r="Q34" s="146">
        <f t="shared" si="6"/>
        <v>1.75</v>
      </c>
      <c r="R34" s="147">
        <v>1</v>
      </c>
      <c r="S34" s="119" t="s">
        <v>24</v>
      </c>
      <c r="T34" s="160"/>
      <c r="U34" s="45"/>
    </row>
    <row r="35" spans="1:21" s="13" customFormat="1" ht="15.75" x14ac:dyDescent="0.25">
      <c r="A35" s="111" t="s">
        <v>40</v>
      </c>
      <c r="B35" s="133" t="s">
        <v>69</v>
      </c>
      <c r="C35" s="104" t="s">
        <v>132</v>
      </c>
      <c r="D35" s="119">
        <v>3</v>
      </c>
      <c r="E35" s="119">
        <v>2.25</v>
      </c>
      <c r="F35" s="119">
        <v>2.25</v>
      </c>
      <c r="G35" s="119">
        <f t="shared" si="1"/>
        <v>7.5</v>
      </c>
      <c r="H35" s="119">
        <f t="shared" si="2"/>
        <v>120</v>
      </c>
      <c r="I35" s="145">
        <f t="shared" si="0"/>
        <v>7.5</v>
      </c>
      <c r="J35" s="127" t="s">
        <v>40</v>
      </c>
      <c r="K35" s="119">
        <v>10052</v>
      </c>
      <c r="L35" s="132" t="s">
        <v>165</v>
      </c>
      <c r="M35" s="119">
        <v>4</v>
      </c>
      <c r="N35" s="119">
        <f t="shared" si="3"/>
        <v>64</v>
      </c>
      <c r="O35" s="119">
        <f t="shared" si="4"/>
        <v>4</v>
      </c>
      <c r="P35" s="146" t="s">
        <v>24</v>
      </c>
      <c r="Q35" s="146">
        <f t="shared" si="6"/>
        <v>1.3125</v>
      </c>
      <c r="R35" s="147">
        <v>1</v>
      </c>
      <c r="S35" s="119" t="s">
        <v>24</v>
      </c>
      <c r="T35" s="160"/>
      <c r="U35" s="45"/>
    </row>
    <row r="36" spans="1:21" s="13" customFormat="1" ht="15.75" x14ac:dyDescent="0.25">
      <c r="A36" s="111" t="s">
        <v>40</v>
      </c>
      <c r="B36" s="133" t="s">
        <v>70</v>
      </c>
      <c r="C36" s="104" t="s">
        <v>129</v>
      </c>
      <c r="D36" s="119">
        <v>4</v>
      </c>
      <c r="E36" s="119">
        <v>3</v>
      </c>
      <c r="F36" s="119">
        <v>3</v>
      </c>
      <c r="G36" s="119">
        <f t="shared" si="1"/>
        <v>10</v>
      </c>
      <c r="H36" s="119">
        <f t="shared" si="2"/>
        <v>160</v>
      </c>
      <c r="I36" s="145">
        <f t="shared" si="0"/>
        <v>10</v>
      </c>
      <c r="J36" s="127" t="s">
        <v>40</v>
      </c>
      <c r="K36" s="119">
        <v>10607</v>
      </c>
      <c r="L36" s="132" t="s">
        <v>166</v>
      </c>
      <c r="M36" s="119">
        <v>4</v>
      </c>
      <c r="N36" s="119">
        <f t="shared" si="3"/>
        <v>64</v>
      </c>
      <c r="O36" s="119">
        <f t="shared" si="4"/>
        <v>4</v>
      </c>
      <c r="P36" s="146" t="s">
        <v>24</v>
      </c>
      <c r="Q36" s="146">
        <f t="shared" si="6"/>
        <v>1.75</v>
      </c>
      <c r="R36" s="147">
        <v>0.85</v>
      </c>
      <c r="S36" s="119" t="s">
        <v>24</v>
      </c>
      <c r="T36" s="160"/>
      <c r="U36" s="45"/>
    </row>
    <row r="37" spans="1:21" s="13" customFormat="1" ht="15.75" x14ac:dyDescent="0.25">
      <c r="A37" s="111" t="s">
        <v>40</v>
      </c>
      <c r="B37" s="133" t="s">
        <v>71</v>
      </c>
      <c r="C37" s="104" t="s">
        <v>131</v>
      </c>
      <c r="D37" s="119">
        <v>3</v>
      </c>
      <c r="E37" s="119">
        <v>2.25</v>
      </c>
      <c r="F37" s="119">
        <v>2.25</v>
      </c>
      <c r="G37" s="119">
        <f t="shared" si="1"/>
        <v>7.5</v>
      </c>
      <c r="H37" s="119">
        <f t="shared" si="2"/>
        <v>120</v>
      </c>
      <c r="I37" s="145">
        <f t="shared" si="0"/>
        <v>7.5</v>
      </c>
      <c r="J37" s="127" t="s">
        <v>40</v>
      </c>
      <c r="K37" s="119">
        <v>10609</v>
      </c>
      <c r="L37" s="132" t="s">
        <v>167</v>
      </c>
      <c r="M37" s="119">
        <v>4</v>
      </c>
      <c r="N37" s="119">
        <f t="shared" si="3"/>
        <v>64</v>
      </c>
      <c r="O37" s="119">
        <f t="shared" si="4"/>
        <v>4</v>
      </c>
      <c r="P37" s="146" t="s">
        <v>24</v>
      </c>
      <c r="Q37" s="146">
        <f>(D37+E37)/M37</f>
        <v>1.3125</v>
      </c>
      <c r="R37" s="147">
        <v>0.85</v>
      </c>
      <c r="S37" s="119" t="s">
        <v>24</v>
      </c>
      <c r="T37" s="160"/>
      <c r="U37" s="45"/>
    </row>
    <row r="38" spans="1:21" s="13" customFormat="1" ht="15.75" x14ac:dyDescent="0.25">
      <c r="A38" s="111" t="s">
        <v>40</v>
      </c>
      <c r="B38" s="133" t="s">
        <v>72</v>
      </c>
      <c r="C38" s="104" t="s">
        <v>130</v>
      </c>
      <c r="D38" s="119">
        <f>'MARKETING 2013 A 2018'!J48</f>
        <v>4</v>
      </c>
      <c r="E38" s="119">
        <v>3</v>
      </c>
      <c r="F38" s="119">
        <v>3</v>
      </c>
      <c r="G38" s="119">
        <f t="shared" si="1"/>
        <v>10</v>
      </c>
      <c r="H38" s="119">
        <f t="shared" si="2"/>
        <v>160</v>
      </c>
      <c r="I38" s="145">
        <f t="shared" si="0"/>
        <v>10</v>
      </c>
      <c r="J38" s="127" t="s">
        <v>40</v>
      </c>
      <c r="K38" s="119">
        <v>10694</v>
      </c>
      <c r="L38" s="132" t="s">
        <v>168</v>
      </c>
      <c r="M38" s="119">
        <v>4</v>
      </c>
      <c r="N38" s="119">
        <f t="shared" si="3"/>
        <v>64</v>
      </c>
      <c r="O38" s="119">
        <f t="shared" si="4"/>
        <v>4</v>
      </c>
      <c r="P38" s="146" t="s">
        <v>24</v>
      </c>
      <c r="Q38" s="146">
        <f t="shared" si="6"/>
        <v>1.75</v>
      </c>
      <c r="R38" s="147">
        <v>0.9</v>
      </c>
      <c r="S38" s="119" t="s">
        <v>24</v>
      </c>
      <c r="T38" s="160"/>
      <c r="U38" s="45"/>
    </row>
    <row r="39" spans="1:21" s="13" customFormat="1" ht="15.75" x14ac:dyDescent="0.25">
      <c r="A39" s="111" t="s">
        <v>40</v>
      </c>
      <c r="B39" s="133" t="s">
        <v>73</v>
      </c>
      <c r="C39" s="104" t="s">
        <v>51</v>
      </c>
      <c r="D39" s="119">
        <v>4</v>
      </c>
      <c r="E39" s="119">
        <v>3</v>
      </c>
      <c r="F39" s="119">
        <v>3</v>
      </c>
      <c r="G39" s="119">
        <f t="shared" si="1"/>
        <v>10</v>
      </c>
      <c r="H39" s="119">
        <f t="shared" si="2"/>
        <v>160</v>
      </c>
      <c r="I39" s="145">
        <f t="shared" si="0"/>
        <v>10</v>
      </c>
      <c r="J39" s="127" t="s">
        <v>41</v>
      </c>
      <c r="K39" s="119">
        <v>10610</v>
      </c>
      <c r="L39" s="132" t="s">
        <v>169</v>
      </c>
      <c r="M39" s="119">
        <v>4</v>
      </c>
      <c r="N39" s="119">
        <f t="shared" si="3"/>
        <v>64</v>
      </c>
      <c r="O39" s="119">
        <f t="shared" si="4"/>
        <v>4</v>
      </c>
      <c r="P39" s="146"/>
      <c r="Q39" s="146">
        <f t="shared" si="6"/>
        <v>1.75</v>
      </c>
      <c r="R39" s="147">
        <v>1</v>
      </c>
      <c r="S39" s="119" t="s">
        <v>24</v>
      </c>
      <c r="T39" s="167"/>
      <c r="U39" s="45"/>
    </row>
    <row r="40" spans="1:21" s="13" customFormat="1" ht="15.75" x14ac:dyDescent="0.25">
      <c r="A40" s="111" t="s">
        <v>41</v>
      </c>
      <c r="B40" s="133" t="s">
        <v>74</v>
      </c>
      <c r="C40" s="104" t="s">
        <v>133</v>
      </c>
      <c r="D40" s="119">
        <v>4</v>
      </c>
      <c r="E40" s="119">
        <v>3</v>
      </c>
      <c r="F40" s="119">
        <v>3</v>
      </c>
      <c r="G40" s="119">
        <f t="shared" si="1"/>
        <v>10</v>
      </c>
      <c r="H40" s="119">
        <f t="shared" si="2"/>
        <v>160</v>
      </c>
      <c r="I40" s="145">
        <f t="shared" si="0"/>
        <v>10</v>
      </c>
      <c r="J40" s="127" t="s">
        <v>41</v>
      </c>
      <c r="K40" s="119">
        <v>10611</v>
      </c>
      <c r="L40" s="132" t="s">
        <v>170</v>
      </c>
      <c r="M40" s="119">
        <v>4</v>
      </c>
      <c r="N40" s="119">
        <f t="shared" si="3"/>
        <v>64</v>
      </c>
      <c r="O40" s="119">
        <f t="shared" si="4"/>
        <v>4</v>
      </c>
      <c r="P40" s="146" t="s">
        <v>24</v>
      </c>
      <c r="Q40" s="146">
        <f>(D40+E40)/M40</f>
        <v>1.75</v>
      </c>
      <c r="R40" s="147">
        <v>0.9</v>
      </c>
      <c r="S40" s="119" t="s">
        <v>24</v>
      </c>
      <c r="T40" s="160"/>
      <c r="U40" s="45"/>
    </row>
    <row r="41" spans="1:21" s="13" customFormat="1" ht="15.75" x14ac:dyDescent="0.25">
      <c r="A41" s="111" t="s">
        <v>41</v>
      </c>
      <c r="B41" s="133" t="s">
        <v>75</v>
      </c>
      <c r="C41" s="104" t="s">
        <v>136</v>
      </c>
      <c r="D41" s="119">
        <v>4</v>
      </c>
      <c r="E41" s="119">
        <v>3</v>
      </c>
      <c r="F41" s="119">
        <v>3</v>
      </c>
      <c r="G41" s="119">
        <f t="shared" si="1"/>
        <v>10</v>
      </c>
      <c r="H41" s="119">
        <f t="shared" si="2"/>
        <v>160</v>
      </c>
      <c r="I41" s="145">
        <f t="shared" si="0"/>
        <v>10</v>
      </c>
      <c r="J41" s="127" t="s">
        <v>41</v>
      </c>
      <c r="K41" s="119">
        <v>10612</v>
      </c>
      <c r="L41" s="132" t="s">
        <v>171</v>
      </c>
      <c r="M41" s="119">
        <v>4</v>
      </c>
      <c r="N41" s="119">
        <f t="shared" si="3"/>
        <v>64</v>
      </c>
      <c r="O41" s="119">
        <f t="shared" si="4"/>
        <v>4</v>
      </c>
      <c r="P41" s="146" t="s">
        <v>31</v>
      </c>
      <c r="Q41" s="146">
        <f>(D41+E41)/M41</f>
        <v>1.75</v>
      </c>
      <c r="R41" s="147">
        <v>1</v>
      </c>
      <c r="S41" s="119" t="s">
        <v>24</v>
      </c>
      <c r="T41" s="160"/>
      <c r="U41" s="45"/>
    </row>
    <row r="42" spans="1:21" s="13" customFormat="1" ht="15.75" x14ac:dyDescent="0.25">
      <c r="A42" s="111" t="s">
        <v>41</v>
      </c>
      <c r="B42" s="133" t="s">
        <v>76</v>
      </c>
      <c r="C42" s="104" t="s">
        <v>135</v>
      </c>
      <c r="D42" s="119">
        <v>4</v>
      </c>
      <c r="E42" s="119">
        <v>3</v>
      </c>
      <c r="F42" s="119">
        <v>3</v>
      </c>
      <c r="G42" s="119">
        <f t="shared" si="1"/>
        <v>10</v>
      </c>
      <c r="H42" s="119">
        <f t="shared" si="2"/>
        <v>160</v>
      </c>
      <c r="I42" s="145">
        <f t="shared" si="0"/>
        <v>10</v>
      </c>
      <c r="J42" s="127" t="s">
        <v>41</v>
      </c>
      <c r="K42" s="119">
        <v>10613</v>
      </c>
      <c r="L42" s="132" t="s">
        <v>172</v>
      </c>
      <c r="M42" s="119">
        <v>4</v>
      </c>
      <c r="N42" s="119">
        <f t="shared" si="3"/>
        <v>64</v>
      </c>
      <c r="O42" s="119">
        <f t="shared" si="4"/>
        <v>4</v>
      </c>
      <c r="P42" s="146" t="s">
        <v>24</v>
      </c>
      <c r="Q42" s="146">
        <f>((D42+E42)/M42)</f>
        <v>1.75</v>
      </c>
      <c r="R42" s="147">
        <v>0.9</v>
      </c>
      <c r="S42" s="119" t="s">
        <v>24</v>
      </c>
      <c r="T42" s="160"/>
      <c r="U42" s="45"/>
    </row>
    <row r="43" spans="1:21" s="13" customFormat="1" ht="15.75" x14ac:dyDescent="0.25">
      <c r="A43" s="111" t="s">
        <v>40</v>
      </c>
      <c r="B43" s="133" t="s">
        <v>77</v>
      </c>
      <c r="C43" s="104" t="s">
        <v>130</v>
      </c>
      <c r="D43" s="119">
        <f>'MARKETING 2013 A 2018'!J53</f>
        <v>4</v>
      </c>
      <c r="E43" s="119">
        <v>3</v>
      </c>
      <c r="F43" s="119">
        <v>3</v>
      </c>
      <c r="G43" s="119">
        <f t="shared" si="1"/>
        <v>10</v>
      </c>
      <c r="H43" s="119">
        <f t="shared" si="2"/>
        <v>160</v>
      </c>
      <c r="I43" s="145">
        <f t="shared" si="0"/>
        <v>10</v>
      </c>
      <c r="J43" s="127" t="s">
        <v>41</v>
      </c>
      <c r="K43" s="119">
        <v>10695</v>
      </c>
      <c r="L43" s="132" t="s">
        <v>173</v>
      </c>
      <c r="M43" s="119">
        <v>4</v>
      </c>
      <c r="N43" s="119">
        <f t="shared" si="3"/>
        <v>64</v>
      </c>
      <c r="O43" s="119">
        <f t="shared" si="4"/>
        <v>4</v>
      </c>
      <c r="P43" s="146"/>
      <c r="Q43" s="146">
        <f>((D43+E43)/M43)</f>
        <v>1.75</v>
      </c>
      <c r="R43" s="147">
        <v>0.9</v>
      </c>
      <c r="S43" s="119" t="s">
        <v>24</v>
      </c>
      <c r="T43" s="160"/>
      <c r="U43" s="45"/>
    </row>
    <row r="44" spans="1:21" s="13" customFormat="1" ht="15.75" x14ac:dyDescent="0.25">
      <c r="A44" s="111" t="s">
        <v>41</v>
      </c>
      <c r="B44" s="133" t="s">
        <v>78</v>
      </c>
      <c r="C44" s="104" t="s">
        <v>135</v>
      </c>
      <c r="D44" s="119">
        <v>4</v>
      </c>
      <c r="E44" s="119">
        <v>3</v>
      </c>
      <c r="F44" s="119">
        <v>3</v>
      </c>
      <c r="G44" s="119">
        <f t="shared" si="1"/>
        <v>10</v>
      </c>
      <c r="H44" s="119">
        <f t="shared" si="2"/>
        <v>160</v>
      </c>
      <c r="I44" s="145">
        <f t="shared" si="0"/>
        <v>10</v>
      </c>
      <c r="J44" s="127" t="s">
        <v>52</v>
      </c>
      <c r="K44" s="119">
        <v>10614</v>
      </c>
      <c r="L44" s="132" t="s">
        <v>174</v>
      </c>
      <c r="M44" s="119">
        <v>4</v>
      </c>
      <c r="N44" s="119">
        <f t="shared" si="3"/>
        <v>64</v>
      </c>
      <c r="O44" s="119">
        <f t="shared" si="4"/>
        <v>4</v>
      </c>
      <c r="P44" s="146" t="s">
        <v>24</v>
      </c>
      <c r="Q44" s="146">
        <f t="shared" ref="Q44:Q61" si="7">(D44+E44)/M44</f>
        <v>1.75</v>
      </c>
      <c r="R44" s="147">
        <v>0.9</v>
      </c>
      <c r="S44" s="119" t="s">
        <v>24</v>
      </c>
      <c r="T44" s="160"/>
      <c r="U44" s="45"/>
    </row>
    <row r="45" spans="1:21" s="13" customFormat="1" ht="15.75" x14ac:dyDescent="0.25">
      <c r="A45" s="111" t="s">
        <v>52</v>
      </c>
      <c r="B45" s="133" t="s">
        <v>79</v>
      </c>
      <c r="C45" s="104" t="s">
        <v>139</v>
      </c>
      <c r="D45" s="119">
        <v>4</v>
      </c>
      <c r="E45" s="119">
        <v>3</v>
      </c>
      <c r="F45" s="119">
        <v>3</v>
      </c>
      <c r="G45" s="119">
        <f t="shared" si="1"/>
        <v>10</v>
      </c>
      <c r="H45" s="119">
        <f t="shared" si="2"/>
        <v>160</v>
      </c>
      <c r="I45" s="145">
        <f t="shared" si="0"/>
        <v>10</v>
      </c>
      <c r="J45" s="127" t="s">
        <v>52</v>
      </c>
      <c r="K45" s="119">
        <v>10619</v>
      </c>
      <c r="L45" s="132" t="s">
        <v>175</v>
      </c>
      <c r="M45" s="119">
        <v>4</v>
      </c>
      <c r="N45" s="119">
        <f t="shared" si="3"/>
        <v>64</v>
      </c>
      <c r="O45" s="119">
        <f t="shared" si="4"/>
        <v>4</v>
      </c>
      <c r="P45" s="146" t="s">
        <v>24</v>
      </c>
      <c r="Q45" s="146">
        <f t="shared" si="7"/>
        <v>1.75</v>
      </c>
      <c r="R45" s="147">
        <v>0.85</v>
      </c>
      <c r="S45" s="119" t="s">
        <v>24</v>
      </c>
      <c r="T45" s="160"/>
      <c r="U45" s="45"/>
    </row>
    <row r="46" spans="1:21" s="13" customFormat="1" ht="15.75" x14ac:dyDescent="0.25">
      <c r="A46" s="111"/>
      <c r="B46" s="133"/>
      <c r="C46" s="104"/>
      <c r="D46" s="119"/>
      <c r="E46" s="119"/>
      <c r="F46" s="119"/>
      <c r="G46" s="119">
        <f t="shared" si="1"/>
        <v>0</v>
      </c>
      <c r="H46" s="119">
        <f t="shared" si="2"/>
        <v>0</v>
      </c>
      <c r="I46" s="145">
        <f t="shared" si="0"/>
        <v>0</v>
      </c>
      <c r="J46" s="127" t="s">
        <v>52</v>
      </c>
      <c r="K46" s="119">
        <v>10621</v>
      </c>
      <c r="L46" s="132" t="s">
        <v>176</v>
      </c>
      <c r="M46" s="119">
        <v>4</v>
      </c>
      <c r="N46" s="119">
        <f t="shared" si="3"/>
        <v>64</v>
      </c>
      <c r="O46" s="119">
        <f t="shared" si="4"/>
        <v>4</v>
      </c>
      <c r="P46" s="146" t="s">
        <v>24</v>
      </c>
      <c r="Q46" s="146">
        <f t="shared" si="7"/>
        <v>0</v>
      </c>
      <c r="R46" s="147"/>
      <c r="S46" s="119" t="s">
        <v>31</v>
      </c>
      <c r="T46" s="163"/>
      <c r="U46" s="45"/>
    </row>
    <row r="47" spans="1:21" s="13" customFormat="1" ht="15.75" x14ac:dyDescent="0.25">
      <c r="A47" s="111" t="s">
        <v>52</v>
      </c>
      <c r="B47" s="133" t="s">
        <v>81</v>
      </c>
      <c r="C47" s="104" t="s">
        <v>142</v>
      </c>
      <c r="D47" s="119">
        <v>4</v>
      </c>
      <c r="E47" s="119">
        <v>3</v>
      </c>
      <c r="F47" s="119">
        <v>3</v>
      </c>
      <c r="G47" s="119">
        <f t="shared" si="1"/>
        <v>10</v>
      </c>
      <c r="H47" s="119">
        <f t="shared" si="2"/>
        <v>160</v>
      </c>
      <c r="I47" s="145">
        <f t="shared" si="0"/>
        <v>10</v>
      </c>
      <c r="J47" s="127" t="s">
        <v>52</v>
      </c>
      <c r="K47" s="119">
        <v>10623</v>
      </c>
      <c r="L47" s="132" t="s">
        <v>210</v>
      </c>
      <c r="M47" s="119">
        <v>4</v>
      </c>
      <c r="N47" s="119">
        <f t="shared" si="3"/>
        <v>64</v>
      </c>
      <c r="O47" s="119">
        <f t="shared" si="4"/>
        <v>4</v>
      </c>
      <c r="P47" s="146" t="s">
        <v>24</v>
      </c>
      <c r="Q47" s="146">
        <f t="shared" si="7"/>
        <v>1.75</v>
      </c>
      <c r="R47" s="147">
        <v>0.8</v>
      </c>
      <c r="S47" s="119" t="s">
        <v>24</v>
      </c>
      <c r="T47" s="163"/>
      <c r="U47" s="45"/>
    </row>
    <row r="48" spans="1:21" s="13" customFormat="1" ht="15.75" x14ac:dyDescent="0.25">
      <c r="A48" s="111" t="s">
        <v>39</v>
      </c>
      <c r="B48" s="133" t="s">
        <v>82</v>
      </c>
      <c r="C48" s="104" t="s">
        <v>124</v>
      </c>
      <c r="D48" s="119">
        <v>4</v>
      </c>
      <c r="E48" s="119">
        <v>3</v>
      </c>
      <c r="F48" s="119">
        <v>3</v>
      </c>
      <c r="G48" s="119">
        <f t="shared" si="1"/>
        <v>10</v>
      </c>
      <c r="H48" s="119">
        <f t="shared" si="2"/>
        <v>160</v>
      </c>
      <c r="I48" s="145">
        <f t="shared" si="0"/>
        <v>10</v>
      </c>
      <c r="J48" s="127" t="s">
        <v>52</v>
      </c>
      <c r="K48" s="119">
        <v>10624</v>
      </c>
      <c r="L48" s="132" t="s">
        <v>177</v>
      </c>
      <c r="M48" s="119">
        <v>4</v>
      </c>
      <c r="N48" s="119">
        <f t="shared" si="3"/>
        <v>64</v>
      </c>
      <c r="O48" s="119">
        <f t="shared" si="4"/>
        <v>4</v>
      </c>
      <c r="P48" s="146" t="s">
        <v>24</v>
      </c>
      <c r="Q48" s="146">
        <f t="shared" si="7"/>
        <v>1.75</v>
      </c>
      <c r="R48" s="147">
        <v>0.8</v>
      </c>
      <c r="S48" s="119" t="s">
        <v>24</v>
      </c>
      <c r="T48" s="160"/>
      <c r="U48" s="45"/>
    </row>
    <row r="49" spans="1:23" s="13" customFormat="1" ht="15.75" x14ac:dyDescent="0.25">
      <c r="A49" s="111" t="s">
        <v>53</v>
      </c>
      <c r="B49" s="133" t="s">
        <v>83</v>
      </c>
      <c r="C49" s="104" t="s">
        <v>143</v>
      </c>
      <c r="D49" s="119">
        <v>4</v>
      </c>
      <c r="E49" s="119">
        <v>3</v>
      </c>
      <c r="F49" s="119">
        <v>3</v>
      </c>
      <c r="G49" s="119">
        <f t="shared" si="1"/>
        <v>10</v>
      </c>
      <c r="H49" s="119">
        <f t="shared" si="2"/>
        <v>160</v>
      </c>
      <c r="I49" s="145">
        <f t="shared" si="0"/>
        <v>10</v>
      </c>
      <c r="J49" s="127" t="s">
        <v>53</v>
      </c>
      <c r="K49" s="119">
        <v>10620</v>
      </c>
      <c r="L49" s="132" t="s">
        <v>178</v>
      </c>
      <c r="M49" s="119">
        <v>4</v>
      </c>
      <c r="N49" s="119">
        <f t="shared" si="3"/>
        <v>64</v>
      </c>
      <c r="O49" s="119">
        <f t="shared" si="4"/>
        <v>4</v>
      </c>
      <c r="P49" s="146" t="s">
        <v>24</v>
      </c>
      <c r="Q49" s="146">
        <f t="shared" si="7"/>
        <v>1.75</v>
      </c>
      <c r="R49" s="147">
        <v>0.9</v>
      </c>
      <c r="S49" s="119" t="s">
        <v>24</v>
      </c>
      <c r="T49" s="160"/>
      <c r="U49" s="45"/>
    </row>
    <row r="50" spans="1:23" s="13" customFormat="1" ht="15.75" x14ac:dyDescent="0.25">
      <c r="A50" s="111"/>
      <c r="B50" s="133"/>
      <c r="C50" s="104"/>
      <c r="D50" s="119"/>
      <c r="E50" s="119"/>
      <c r="F50" s="119"/>
      <c r="G50" s="119"/>
      <c r="H50" s="119"/>
      <c r="I50" s="145"/>
      <c r="J50" s="127" t="s">
        <v>53</v>
      </c>
      <c r="K50" s="119">
        <v>10622</v>
      </c>
      <c r="L50" s="132" t="s">
        <v>179</v>
      </c>
      <c r="M50" s="119">
        <v>4</v>
      </c>
      <c r="N50" s="119">
        <f t="shared" si="3"/>
        <v>64</v>
      </c>
      <c r="O50" s="119">
        <f t="shared" si="4"/>
        <v>4</v>
      </c>
      <c r="P50" s="146" t="s">
        <v>24</v>
      </c>
      <c r="Q50" s="146">
        <f t="shared" si="7"/>
        <v>0</v>
      </c>
      <c r="R50" s="147"/>
      <c r="S50" s="119" t="s">
        <v>31</v>
      </c>
      <c r="T50" s="160"/>
      <c r="U50" s="45"/>
    </row>
    <row r="51" spans="1:23" s="13" customFormat="1" ht="15.75" x14ac:dyDescent="0.25">
      <c r="A51" s="111" t="s">
        <v>52</v>
      </c>
      <c r="B51" s="133" t="s">
        <v>85</v>
      </c>
      <c r="C51" s="104" t="s">
        <v>201</v>
      </c>
      <c r="D51" s="119">
        <v>4</v>
      </c>
      <c r="E51" s="119">
        <v>3</v>
      </c>
      <c r="F51" s="119">
        <v>3</v>
      </c>
      <c r="G51" s="119">
        <f t="shared" si="1"/>
        <v>10</v>
      </c>
      <c r="H51" s="119">
        <f t="shared" si="2"/>
        <v>160</v>
      </c>
      <c r="I51" s="145">
        <f t="shared" si="0"/>
        <v>10</v>
      </c>
      <c r="J51" s="127" t="s">
        <v>53</v>
      </c>
      <c r="K51" s="119">
        <v>10625</v>
      </c>
      <c r="L51" s="132" t="s">
        <v>180</v>
      </c>
      <c r="M51" s="119">
        <v>3</v>
      </c>
      <c r="N51" s="119">
        <f t="shared" si="3"/>
        <v>48</v>
      </c>
      <c r="O51" s="119">
        <f t="shared" si="4"/>
        <v>3</v>
      </c>
      <c r="P51" s="146" t="s">
        <v>31</v>
      </c>
      <c r="Q51" s="146">
        <f>(D51+E51)/M51</f>
        <v>2.3333333333333335</v>
      </c>
      <c r="R51" s="147">
        <v>0.85</v>
      </c>
      <c r="S51" s="119" t="s">
        <v>24</v>
      </c>
      <c r="T51" s="160"/>
      <c r="U51" s="45"/>
    </row>
    <row r="52" spans="1:23" s="13" customFormat="1" ht="15.75" x14ac:dyDescent="0.25">
      <c r="A52" s="111" t="s">
        <v>53</v>
      </c>
      <c r="B52" s="133" t="s">
        <v>86</v>
      </c>
      <c r="C52" s="104" t="s">
        <v>144</v>
      </c>
      <c r="D52" s="119">
        <v>3</v>
      </c>
      <c r="E52" s="119">
        <v>2.25</v>
      </c>
      <c r="F52" s="119">
        <v>2.25</v>
      </c>
      <c r="G52" s="119">
        <f t="shared" si="1"/>
        <v>7.5</v>
      </c>
      <c r="H52" s="119">
        <f t="shared" si="2"/>
        <v>120</v>
      </c>
      <c r="I52" s="145">
        <f t="shared" si="0"/>
        <v>7.5</v>
      </c>
      <c r="J52" s="127" t="s">
        <v>53</v>
      </c>
      <c r="K52" s="119">
        <v>10626</v>
      </c>
      <c r="L52" s="132" t="s">
        <v>181</v>
      </c>
      <c r="M52" s="119">
        <v>4</v>
      </c>
      <c r="N52" s="119">
        <f t="shared" si="3"/>
        <v>64</v>
      </c>
      <c r="O52" s="119">
        <f t="shared" si="4"/>
        <v>4</v>
      </c>
      <c r="P52" s="146" t="s">
        <v>24</v>
      </c>
      <c r="Q52" s="146">
        <f t="shared" si="7"/>
        <v>1.3125</v>
      </c>
      <c r="R52" s="147">
        <v>0.9</v>
      </c>
      <c r="S52" s="119" t="s">
        <v>24</v>
      </c>
      <c r="T52" s="160"/>
      <c r="U52" s="45"/>
    </row>
    <row r="53" spans="1:23" s="13" customFormat="1" ht="15.75" x14ac:dyDescent="0.25">
      <c r="A53" s="111" t="s">
        <v>52</v>
      </c>
      <c r="B53" s="133" t="s">
        <v>87</v>
      </c>
      <c r="C53" s="104" t="s">
        <v>141</v>
      </c>
      <c r="D53" s="119">
        <v>4</v>
      </c>
      <c r="E53" s="119">
        <v>3</v>
      </c>
      <c r="F53" s="119">
        <v>3</v>
      </c>
      <c r="G53" s="119">
        <f t="shared" si="1"/>
        <v>10</v>
      </c>
      <c r="H53" s="119">
        <f t="shared" si="2"/>
        <v>160</v>
      </c>
      <c r="I53" s="145">
        <f t="shared" si="0"/>
        <v>10</v>
      </c>
      <c r="J53" s="127" t="s">
        <v>53</v>
      </c>
      <c r="K53" s="119">
        <v>10627</v>
      </c>
      <c r="L53" s="132" t="s">
        <v>182</v>
      </c>
      <c r="M53" s="119">
        <v>6</v>
      </c>
      <c r="N53" s="119">
        <f t="shared" si="3"/>
        <v>96</v>
      </c>
      <c r="O53" s="119">
        <f t="shared" si="4"/>
        <v>6</v>
      </c>
      <c r="P53" s="146" t="s">
        <v>24</v>
      </c>
      <c r="Q53" s="146">
        <f t="shared" si="7"/>
        <v>1.1666666666666667</v>
      </c>
      <c r="R53" s="147">
        <v>0.9</v>
      </c>
      <c r="S53" s="119" t="s">
        <v>24</v>
      </c>
      <c r="T53" s="160"/>
      <c r="U53" s="45"/>
    </row>
    <row r="54" spans="1:23" s="13" customFormat="1" ht="15.75" x14ac:dyDescent="0.25">
      <c r="A54" s="111" t="s">
        <v>54</v>
      </c>
      <c r="B54" s="133" t="s">
        <v>88</v>
      </c>
      <c r="C54" s="104" t="s">
        <v>150</v>
      </c>
      <c r="D54" s="119">
        <v>3</v>
      </c>
      <c r="E54" s="119">
        <v>2.25</v>
      </c>
      <c r="F54" s="119">
        <v>2.25</v>
      </c>
      <c r="G54" s="119">
        <f t="shared" si="1"/>
        <v>7.5</v>
      </c>
      <c r="H54" s="119">
        <f t="shared" si="2"/>
        <v>120</v>
      </c>
      <c r="I54" s="145">
        <f t="shared" si="0"/>
        <v>7.5</v>
      </c>
      <c r="J54" s="127" t="s">
        <v>54</v>
      </c>
      <c r="K54" s="119">
        <v>10055</v>
      </c>
      <c r="L54" s="132" t="s">
        <v>183</v>
      </c>
      <c r="M54" s="119">
        <v>3</v>
      </c>
      <c r="N54" s="119">
        <f t="shared" si="3"/>
        <v>48</v>
      </c>
      <c r="O54" s="119">
        <f t="shared" si="4"/>
        <v>3</v>
      </c>
      <c r="P54" s="146" t="s">
        <v>24</v>
      </c>
      <c r="Q54" s="146">
        <f t="shared" si="7"/>
        <v>1.75</v>
      </c>
      <c r="R54" s="147">
        <v>0.9</v>
      </c>
      <c r="S54" s="119" t="s">
        <v>24</v>
      </c>
      <c r="T54" s="160"/>
      <c r="U54" s="45"/>
    </row>
    <row r="55" spans="1:23" s="13" customFormat="1" ht="15.75" x14ac:dyDescent="0.25">
      <c r="A55" s="111" t="s">
        <v>54</v>
      </c>
      <c r="B55" s="133" t="s">
        <v>89</v>
      </c>
      <c r="C55" s="104" t="s">
        <v>145</v>
      </c>
      <c r="D55" s="119">
        <v>3</v>
      </c>
      <c r="E55" s="119">
        <v>2.25</v>
      </c>
      <c r="F55" s="119">
        <v>2.25</v>
      </c>
      <c r="G55" s="119">
        <f t="shared" si="1"/>
        <v>7.5</v>
      </c>
      <c r="H55" s="119">
        <f t="shared" si="2"/>
        <v>120</v>
      </c>
      <c r="I55" s="145">
        <f t="shared" si="0"/>
        <v>7.5</v>
      </c>
      <c r="J55" s="127" t="s">
        <v>54</v>
      </c>
      <c r="K55" s="119">
        <v>10628</v>
      </c>
      <c r="L55" s="132" t="s">
        <v>184</v>
      </c>
      <c r="M55" s="119">
        <v>4</v>
      </c>
      <c r="N55" s="119">
        <f t="shared" si="3"/>
        <v>64</v>
      </c>
      <c r="O55" s="119">
        <f t="shared" si="4"/>
        <v>4</v>
      </c>
      <c r="P55" s="146" t="s">
        <v>24</v>
      </c>
      <c r="Q55" s="146">
        <f t="shared" si="7"/>
        <v>1.3125</v>
      </c>
      <c r="R55" s="147">
        <v>0.8</v>
      </c>
      <c r="S55" s="119" t="s">
        <v>24</v>
      </c>
      <c r="T55" s="160"/>
      <c r="U55" s="45"/>
    </row>
    <row r="56" spans="1:23" s="13" customFormat="1" ht="15.75" x14ac:dyDescent="0.25">
      <c r="A56" s="111" t="s">
        <v>54</v>
      </c>
      <c r="B56" s="133" t="s">
        <v>90</v>
      </c>
      <c r="C56" s="104" t="s">
        <v>147</v>
      </c>
      <c r="D56" s="119">
        <v>3</v>
      </c>
      <c r="E56" s="119">
        <v>2.25</v>
      </c>
      <c r="F56" s="119">
        <v>2.25</v>
      </c>
      <c r="G56" s="119">
        <f t="shared" si="1"/>
        <v>7.5</v>
      </c>
      <c r="H56" s="119">
        <f t="shared" si="2"/>
        <v>120</v>
      </c>
      <c r="I56" s="145">
        <f t="shared" si="0"/>
        <v>7.5</v>
      </c>
      <c r="J56" s="127" t="s">
        <v>54</v>
      </c>
      <c r="K56" s="119">
        <v>10629</v>
      </c>
      <c r="L56" s="132" t="s">
        <v>185</v>
      </c>
      <c r="M56" s="119">
        <v>4</v>
      </c>
      <c r="N56" s="119">
        <f t="shared" si="3"/>
        <v>64</v>
      </c>
      <c r="O56" s="119">
        <f t="shared" si="4"/>
        <v>4</v>
      </c>
      <c r="P56" s="146" t="s">
        <v>31</v>
      </c>
      <c r="Q56" s="146">
        <f t="shared" si="7"/>
        <v>1.3125</v>
      </c>
      <c r="R56" s="147">
        <v>1</v>
      </c>
      <c r="S56" s="119" t="s">
        <v>24</v>
      </c>
      <c r="T56" s="160"/>
      <c r="U56" s="45"/>
    </row>
    <row r="57" spans="1:23" s="13" customFormat="1" ht="15.75" x14ac:dyDescent="0.25">
      <c r="A57" s="111" t="s">
        <v>53</v>
      </c>
      <c r="B57" s="133" t="s">
        <v>91</v>
      </c>
      <c r="C57" s="104" t="s">
        <v>148</v>
      </c>
      <c r="D57" s="119">
        <v>3</v>
      </c>
      <c r="E57" s="119">
        <v>2.25</v>
      </c>
      <c r="F57" s="119">
        <v>2.25</v>
      </c>
      <c r="G57" s="119">
        <f t="shared" si="1"/>
        <v>7.5</v>
      </c>
      <c r="H57" s="119">
        <f t="shared" si="2"/>
        <v>120</v>
      </c>
      <c r="I57" s="145">
        <f t="shared" si="0"/>
        <v>7.5</v>
      </c>
      <c r="J57" s="127" t="s">
        <v>54</v>
      </c>
      <c r="K57" s="119">
        <v>10630</v>
      </c>
      <c r="L57" s="132" t="s">
        <v>186</v>
      </c>
      <c r="M57" s="119">
        <v>4</v>
      </c>
      <c r="N57" s="119">
        <f t="shared" si="3"/>
        <v>64</v>
      </c>
      <c r="O57" s="119">
        <f t="shared" si="4"/>
        <v>4</v>
      </c>
      <c r="P57" s="146" t="s">
        <v>24</v>
      </c>
      <c r="Q57" s="146">
        <f t="shared" si="7"/>
        <v>1.3125</v>
      </c>
      <c r="R57" s="147">
        <v>1</v>
      </c>
      <c r="S57" s="119" t="s">
        <v>24</v>
      </c>
      <c r="T57" s="160"/>
      <c r="U57" s="45"/>
    </row>
    <row r="58" spans="1:23" s="13" customFormat="1" ht="15.75" x14ac:dyDescent="0.25">
      <c r="A58" s="111" t="s">
        <v>40</v>
      </c>
      <c r="B58" s="133" t="s">
        <v>190</v>
      </c>
      <c r="C58" s="104" t="s">
        <v>128</v>
      </c>
      <c r="D58" s="119">
        <v>3</v>
      </c>
      <c r="E58" s="119">
        <v>2.25</v>
      </c>
      <c r="F58" s="119">
        <v>2.25</v>
      </c>
      <c r="G58" s="119">
        <f t="shared" si="1"/>
        <v>7.5</v>
      </c>
      <c r="H58" s="119">
        <f t="shared" si="2"/>
        <v>120</v>
      </c>
      <c r="I58" s="145">
        <f t="shared" si="0"/>
        <v>7.5</v>
      </c>
      <c r="J58" s="127" t="s">
        <v>41</v>
      </c>
      <c r="K58" s="119">
        <v>10615</v>
      </c>
      <c r="L58" s="132" t="s">
        <v>205</v>
      </c>
      <c r="M58" s="119">
        <v>4</v>
      </c>
      <c r="N58" s="119">
        <f t="shared" si="3"/>
        <v>64</v>
      </c>
      <c r="O58" s="119">
        <f t="shared" si="4"/>
        <v>4</v>
      </c>
      <c r="P58" s="146" t="s">
        <v>24</v>
      </c>
      <c r="Q58" s="146">
        <f t="shared" si="7"/>
        <v>1.3125</v>
      </c>
      <c r="R58" s="147">
        <v>0.85</v>
      </c>
      <c r="S58" s="119" t="s">
        <v>24</v>
      </c>
      <c r="T58" s="160"/>
      <c r="U58" s="45"/>
    </row>
    <row r="59" spans="1:23" s="13" customFormat="1" ht="15.75" x14ac:dyDescent="0.25">
      <c r="A59" s="111" t="s">
        <v>41</v>
      </c>
      <c r="B59" s="133" t="s">
        <v>191</v>
      </c>
      <c r="C59" s="104" t="s">
        <v>134</v>
      </c>
      <c r="D59" s="119">
        <v>3</v>
      </c>
      <c r="E59" s="119">
        <v>2.25</v>
      </c>
      <c r="F59" s="119">
        <v>2.25</v>
      </c>
      <c r="G59" s="119">
        <f t="shared" si="1"/>
        <v>7.5</v>
      </c>
      <c r="H59" s="119">
        <f t="shared" si="2"/>
        <v>120</v>
      </c>
      <c r="I59" s="145">
        <f t="shared" si="0"/>
        <v>7.5</v>
      </c>
      <c r="J59" s="127" t="s">
        <v>52</v>
      </c>
      <c r="K59" s="119">
        <v>10616</v>
      </c>
      <c r="L59" s="132" t="s">
        <v>206</v>
      </c>
      <c r="M59" s="119">
        <v>3</v>
      </c>
      <c r="N59" s="119">
        <f t="shared" si="3"/>
        <v>48</v>
      </c>
      <c r="O59" s="119">
        <f t="shared" si="4"/>
        <v>3</v>
      </c>
      <c r="P59" s="146" t="s">
        <v>24</v>
      </c>
      <c r="Q59" s="146">
        <f t="shared" si="7"/>
        <v>1.75</v>
      </c>
      <c r="R59" s="147">
        <v>0.85</v>
      </c>
      <c r="S59" s="119" t="s">
        <v>24</v>
      </c>
      <c r="T59" s="160"/>
      <c r="U59" s="45"/>
    </row>
    <row r="60" spans="1:23" s="13" customFormat="1" ht="15.75" x14ac:dyDescent="0.25">
      <c r="A60" s="111" t="s">
        <v>52</v>
      </c>
      <c r="B60" s="133" t="s">
        <v>212</v>
      </c>
      <c r="C60" s="104" t="s">
        <v>140</v>
      </c>
      <c r="D60" s="119">
        <v>4</v>
      </c>
      <c r="E60" s="119">
        <v>3</v>
      </c>
      <c r="F60" s="119">
        <v>3</v>
      </c>
      <c r="G60" s="119">
        <f t="shared" si="1"/>
        <v>10</v>
      </c>
      <c r="H60" s="119">
        <f t="shared" si="2"/>
        <v>160</v>
      </c>
      <c r="I60" s="145">
        <f t="shared" si="0"/>
        <v>10</v>
      </c>
      <c r="J60" s="127" t="s">
        <v>53</v>
      </c>
      <c r="K60" s="119">
        <v>10617</v>
      </c>
      <c r="L60" s="132" t="s">
        <v>207</v>
      </c>
      <c r="M60" s="119">
        <v>4</v>
      </c>
      <c r="N60" s="119">
        <f t="shared" si="3"/>
        <v>64</v>
      </c>
      <c r="O60" s="119">
        <f t="shared" si="4"/>
        <v>4</v>
      </c>
      <c r="P60" s="146" t="s">
        <v>24</v>
      </c>
      <c r="Q60" s="146">
        <f t="shared" si="7"/>
        <v>1.75</v>
      </c>
      <c r="R60" s="147">
        <v>0.85</v>
      </c>
      <c r="S60" s="119" t="s">
        <v>24</v>
      </c>
      <c r="T60" s="160"/>
      <c r="U60" s="45"/>
    </row>
    <row r="61" spans="1:23" s="13" customFormat="1" ht="15.75" thickBot="1" x14ac:dyDescent="0.3">
      <c r="A61" s="112" t="s">
        <v>54</v>
      </c>
      <c r="B61" s="139" t="s">
        <v>213</v>
      </c>
      <c r="C61" s="107" t="s">
        <v>149</v>
      </c>
      <c r="D61" s="120">
        <v>4</v>
      </c>
      <c r="E61" s="120">
        <v>3</v>
      </c>
      <c r="F61" s="120">
        <v>3</v>
      </c>
      <c r="G61" s="120">
        <f t="shared" si="1"/>
        <v>10</v>
      </c>
      <c r="H61" s="120">
        <f t="shared" si="2"/>
        <v>160</v>
      </c>
      <c r="I61" s="149">
        <f t="shared" si="0"/>
        <v>10</v>
      </c>
      <c r="J61" s="128" t="s">
        <v>54</v>
      </c>
      <c r="K61" s="120">
        <v>10618</v>
      </c>
      <c r="L61" s="134" t="s">
        <v>208</v>
      </c>
      <c r="M61" s="120">
        <v>4</v>
      </c>
      <c r="N61" s="120">
        <f t="shared" si="3"/>
        <v>64</v>
      </c>
      <c r="O61" s="120">
        <f t="shared" si="4"/>
        <v>4</v>
      </c>
      <c r="P61" s="150" t="s">
        <v>24</v>
      </c>
      <c r="Q61" s="150">
        <f t="shared" si="7"/>
        <v>1.75</v>
      </c>
      <c r="R61" s="151">
        <v>0.85</v>
      </c>
      <c r="S61" s="120" t="s">
        <v>24</v>
      </c>
      <c r="T61" s="172"/>
    </row>
    <row r="62" spans="1:23" s="13" customFormat="1" ht="15.75" x14ac:dyDescent="0.25">
      <c r="A62" s="129"/>
      <c r="B62" s="61"/>
      <c r="C62" s="62"/>
      <c r="D62" s="69"/>
      <c r="E62" s="69"/>
      <c r="F62" s="69"/>
      <c r="G62" s="69"/>
      <c r="H62" s="69"/>
      <c r="I62" s="69"/>
      <c r="J62" s="122"/>
      <c r="K62" s="63"/>
      <c r="L62" s="64"/>
      <c r="M62" s="69"/>
      <c r="N62" s="69"/>
      <c r="O62" s="69"/>
      <c r="P62" s="18"/>
      <c r="Q62" s="18"/>
      <c r="R62" s="69"/>
      <c r="S62" s="65"/>
      <c r="T62" s="37"/>
    </row>
    <row r="63" spans="1:23" s="13" customFormat="1" ht="48.75" customHeight="1" x14ac:dyDescent="0.25">
      <c r="A63" s="14"/>
      <c r="B63" s="136"/>
      <c r="J63" s="14"/>
      <c r="M63" s="60"/>
      <c r="N63" s="60"/>
      <c r="O63" s="60"/>
      <c r="Q63" s="20"/>
    </row>
    <row r="64" spans="1:23" s="12" customFormat="1" ht="24.95" customHeight="1" x14ac:dyDescent="0.25">
      <c r="A64" s="14"/>
      <c r="B64" s="136"/>
      <c r="C64" s="12" t="s">
        <v>203</v>
      </c>
      <c r="D64" s="2"/>
      <c r="E64" s="8"/>
      <c r="F64" s="8"/>
      <c r="G64" s="14" t="s">
        <v>204</v>
      </c>
      <c r="H64" s="14"/>
      <c r="I64" s="14"/>
      <c r="J64" s="123"/>
      <c r="K64" s="79"/>
      <c r="L64" s="15"/>
      <c r="M64" s="16"/>
      <c r="N64" s="16"/>
      <c r="O64" s="16"/>
      <c r="P64" s="79"/>
      <c r="Q64" s="79"/>
      <c r="R64" s="79"/>
      <c r="S64" s="13"/>
      <c r="W64" s="7"/>
    </row>
    <row r="65" spans="1:19" s="8" customFormat="1" x14ac:dyDescent="0.25">
      <c r="A65" s="17"/>
      <c r="B65" s="71"/>
      <c r="C65" s="68" t="s">
        <v>42</v>
      </c>
      <c r="D65" s="68"/>
      <c r="E65" s="68"/>
      <c r="G65" s="67"/>
      <c r="H65" s="68" t="s">
        <v>43</v>
      </c>
      <c r="I65" s="68"/>
      <c r="J65" s="39"/>
      <c r="K65" s="13"/>
      <c r="O65" s="69" t="s">
        <v>44</v>
      </c>
      <c r="P65" s="69"/>
      <c r="Q65" s="69"/>
      <c r="R65" s="69"/>
      <c r="S65" s="71"/>
    </row>
    <row r="66" spans="1:19" s="8" customFormat="1" ht="12.75" x14ac:dyDescent="0.25">
      <c r="A66" s="17"/>
      <c r="B66" s="71"/>
      <c r="D66" s="2"/>
      <c r="G66" s="17"/>
      <c r="H66" s="71"/>
      <c r="I66" s="71"/>
      <c r="J66" s="17"/>
      <c r="K66" s="71"/>
      <c r="M66" s="71"/>
      <c r="N66" s="71"/>
      <c r="O66" s="71"/>
      <c r="P66" s="71"/>
      <c r="Q66" s="71"/>
      <c r="R66" s="71"/>
      <c r="S66" s="71"/>
    </row>
    <row r="67" spans="1:19" s="8" customFormat="1" ht="12.75" x14ac:dyDescent="0.25">
      <c r="A67" s="17"/>
      <c r="B67" s="71"/>
      <c r="D67" s="2"/>
      <c r="G67" s="17"/>
      <c r="H67" s="17"/>
      <c r="I67" s="17"/>
      <c r="J67" s="17"/>
      <c r="K67" s="71"/>
      <c r="M67" s="19" t="s">
        <v>45</v>
      </c>
      <c r="N67" s="72"/>
      <c r="O67" s="72"/>
      <c r="P67" s="69"/>
      <c r="Q67" s="69"/>
      <c r="R67" s="69"/>
      <c r="S67" s="71"/>
    </row>
    <row r="68" spans="1:19" s="8" customFormat="1" ht="12.75" x14ac:dyDescent="0.25">
      <c r="A68" s="17"/>
      <c r="B68" s="71"/>
      <c r="D68" s="2"/>
      <c r="G68" s="17"/>
      <c r="H68" s="17"/>
      <c r="I68" s="17"/>
      <c r="J68" s="17"/>
      <c r="K68" s="71"/>
      <c r="P68" s="71"/>
      <c r="Q68" s="71"/>
      <c r="R68" s="71"/>
      <c r="S68" s="71"/>
    </row>
    <row r="69" spans="1:19" s="8" customFormat="1" ht="12.75" x14ac:dyDescent="0.25">
      <c r="A69" s="17"/>
      <c r="B69" s="71"/>
      <c r="D69" s="2"/>
      <c r="G69" s="17"/>
      <c r="H69" s="17"/>
      <c r="I69" s="17"/>
      <c r="J69" s="17"/>
      <c r="K69" s="71"/>
      <c r="P69" s="71"/>
      <c r="Q69" s="71"/>
      <c r="R69" s="71"/>
      <c r="S69" s="71"/>
    </row>
    <row r="70" spans="1:19" s="13" customFormat="1" x14ac:dyDescent="0.25">
      <c r="A70" s="14"/>
      <c r="B70" s="136"/>
      <c r="J70" s="14"/>
      <c r="Q70" s="20"/>
    </row>
    <row r="71" spans="1:19" s="13" customFormat="1" x14ac:dyDescent="0.25">
      <c r="A71" s="14"/>
      <c r="B71" s="136"/>
      <c r="J71" s="14"/>
      <c r="Q71" s="20"/>
    </row>
    <row r="72" spans="1:19" s="13" customFormat="1" x14ac:dyDescent="0.25">
      <c r="A72" s="14"/>
      <c r="B72" s="136"/>
      <c r="J72" s="14"/>
      <c r="Q72" s="20"/>
    </row>
    <row r="73" spans="1:19" s="13" customFormat="1" x14ac:dyDescent="0.25">
      <c r="A73" s="14"/>
      <c r="B73" s="136"/>
      <c r="J73" s="14"/>
      <c r="Q73" s="20"/>
    </row>
    <row r="74" spans="1:19" s="13" customFormat="1" x14ac:dyDescent="0.25">
      <c r="A74" s="14"/>
      <c r="B74" s="136"/>
      <c r="J74" s="14"/>
      <c r="Q74" s="20"/>
    </row>
    <row r="75" spans="1:19" s="13" customFormat="1" x14ac:dyDescent="0.25">
      <c r="A75" s="14"/>
      <c r="B75" s="136"/>
      <c r="J75" s="14"/>
      <c r="Q75" s="20"/>
    </row>
    <row r="76" spans="1:19" s="13" customFormat="1" x14ac:dyDescent="0.25">
      <c r="A76" s="14"/>
      <c r="B76" s="136"/>
      <c r="J76" s="14"/>
      <c r="Q76" s="20"/>
    </row>
    <row r="77" spans="1:19" s="13" customFormat="1" x14ac:dyDescent="0.25">
      <c r="A77" s="14"/>
      <c r="B77" s="136"/>
      <c r="J77" s="14"/>
      <c r="Q77" s="20"/>
    </row>
    <row r="78" spans="1:19" s="13" customFormat="1" x14ac:dyDescent="0.25">
      <c r="A78" s="14"/>
      <c r="B78" s="136"/>
      <c r="J78" s="14"/>
      <c r="Q78" s="20"/>
    </row>
    <row r="79" spans="1:19" s="13" customFormat="1" x14ac:dyDescent="0.25">
      <c r="A79" s="14"/>
      <c r="B79" s="136"/>
      <c r="J79" s="14"/>
      <c r="Q79" s="20"/>
    </row>
    <row r="80" spans="1:19" s="13" customFormat="1" x14ac:dyDescent="0.25">
      <c r="A80" s="14"/>
      <c r="B80" s="136"/>
      <c r="J80" s="14"/>
      <c r="Q80" s="20"/>
    </row>
    <row r="81" spans="1:17" s="13" customFormat="1" x14ac:dyDescent="0.25">
      <c r="A81" s="14"/>
      <c r="B81" s="136"/>
      <c r="J81" s="14"/>
      <c r="Q81" s="20"/>
    </row>
    <row r="82" spans="1:17" s="13" customFormat="1" x14ac:dyDescent="0.25">
      <c r="A82" s="14"/>
      <c r="B82" s="136"/>
      <c r="J82" s="14"/>
      <c r="Q82" s="20"/>
    </row>
    <row r="83" spans="1:17" s="13" customFormat="1" x14ac:dyDescent="0.25">
      <c r="A83" s="14"/>
      <c r="B83" s="136"/>
      <c r="J83" s="14"/>
      <c r="Q83" s="20"/>
    </row>
    <row r="84" spans="1:17" s="13" customFormat="1" x14ac:dyDescent="0.25">
      <c r="A84" s="14"/>
      <c r="B84" s="136"/>
      <c r="J84" s="14"/>
      <c r="Q84" s="20"/>
    </row>
    <row r="85" spans="1:17" s="13" customFormat="1" x14ac:dyDescent="0.25">
      <c r="A85" s="14"/>
      <c r="B85" s="136"/>
      <c r="J85" s="14"/>
      <c r="Q85" s="20"/>
    </row>
    <row r="86" spans="1:17" s="13" customFormat="1" x14ac:dyDescent="0.25">
      <c r="A86" s="14"/>
      <c r="B86" s="136"/>
      <c r="J86" s="14"/>
      <c r="Q86" s="20"/>
    </row>
    <row r="87" spans="1:17" s="13" customFormat="1" x14ac:dyDescent="0.25">
      <c r="A87" s="14"/>
      <c r="B87" s="136"/>
      <c r="J87" s="14"/>
      <c r="Q87" s="20"/>
    </row>
    <row r="88" spans="1:17" s="13" customFormat="1" x14ac:dyDescent="0.25">
      <c r="A88" s="14"/>
      <c r="B88" s="136"/>
      <c r="J88" s="14"/>
      <c r="Q88" s="20"/>
    </row>
    <row r="89" spans="1:17" s="13" customFormat="1" x14ac:dyDescent="0.25">
      <c r="A89" s="14"/>
      <c r="B89" s="136"/>
      <c r="J89" s="14"/>
      <c r="Q89" s="20"/>
    </row>
    <row r="90" spans="1:17" s="13" customFormat="1" x14ac:dyDescent="0.25">
      <c r="A90" s="14"/>
      <c r="B90" s="136"/>
      <c r="J90" s="14"/>
      <c r="Q90" s="20"/>
    </row>
    <row r="91" spans="1:17" s="13" customFormat="1" x14ac:dyDescent="0.25">
      <c r="A91" s="14"/>
      <c r="B91" s="136"/>
      <c r="J91" s="14"/>
      <c r="Q91" s="20"/>
    </row>
    <row r="92" spans="1:17" s="13" customFormat="1" x14ac:dyDescent="0.25">
      <c r="A92" s="14"/>
      <c r="B92" s="136"/>
      <c r="J92" s="14"/>
      <c r="Q92" s="20"/>
    </row>
    <row r="93" spans="1:17" s="13" customFormat="1" x14ac:dyDescent="0.25">
      <c r="A93" s="14"/>
      <c r="B93" s="136"/>
      <c r="J93" s="14"/>
      <c r="Q93" s="20"/>
    </row>
    <row r="94" spans="1:17" s="13" customFormat="1" x14ac:dyDescent="0.25">
      <c r="A94" s="14"/>
      <c r="B94" s="136"/>
      <c r="J94" s="14"/>
      <c r="Q94" s="20"/>
    </row>
    <row r="95" spans="1:17" s="13" customFormat="1" x14ac:dyDescent="0.25">
      <c r="A95" s="14"/>
      <c r="B95" s="136"/>
      <c r="J95" s="14"/>
      <c r="Q95" s="20"/>
    </row>
    <row r="96" spans="1:17" s="13" customFormat="1" x14ac:dyDescent="0.25">
      <c r="A96" s="14"/>
      <c r="B96" s="136"/>
      <c r="J96" s="14"/>
      <c r="Q96" s="20"/>
    </row>
    <row r="97" spans="1:17" s="13" customFormat="1" x14ac:dyDescent="0.25">
      <c r="A97" s="14"/>
      <c r="B97" s="136"/>
      <c r="J97" s="14"/>
      <c r="Q97" s="20"/>
    </row>
    <row r="98" spans="1:17" s="13" customFormat="1" x14ac:dyDescent="0.25">
      <c r="A98" s="14"/>
      <c r="B98" s="136"/>
      <c r="J98" s="14"/>
      <c r="Q98" s="20"/>
    </row>
    <row r="99" spans="1:17" s="13" customFormat="1" x14ac:dyDescent="0.25">
      <c r="A99" s="14"/>
      <c r="B99" s="136"/>
      <c r="J99" s="14"/>
      <c r="Q99" s="20"/>
    </row>
    <row r="100" spans="1:17" s="13" customFormat="1" x14ac:dyDescent="0.25">
      <c r="A100" s="14"/>
      <c r="B100" s="136"/>
      <c r="J100" s="14"/>
      <c r="Q100" s="20"/>
    </row>
    <row r="101" spans="1:17" s="13" customFormat="1" x14ac:dyDescent="0.25">
      <c r="A101" s="14"/>
      <c r="B101" s="136"/>
      <c r="J101" s="14"/>
      <c r="Q101" s="20"/>
    </row>
    <row r="102" spans="1:17" s="13" customFormat="1" x14ac:dyDescent="0.25">
      <c r="A102" s="14"/>
      <c r="B102" s="136"/>
      <c r="J102" s="14"/>
      <c r="Q102" s="20"/>
    </row>
    <row r="103" spans="1:17" s="13" customFormat="1" x14ac:dyDescent="0.25">
      <c r="A103" s="14"/>
      <c r="B103" s="136"/>
      <c r="J103" s="14"/>
      <c r="Q103" s="20"/>
    </row>
    <row r="104" spans="1:17" s="13" customFormat="1" x14ac:dyDescent="0.25">
      <c r="A104" s="14"/>
      <c r="B104" s="136"/>
      <c r="J104" s="14"/>
      <c r="Q104" s="20"/>
    </row>
    <row r="105" spans="1:17" s="13" customFormat="1" x14ac:dyDescent="0.25">
      <c r="A105" s="14"/>
      <c r="B105" s="136"/>
      <c r="J105" s="14"/>
      <c r="Q105" s="20"/>
    </row>
    <row r="106" spans="1:17" s="13" customFormat="1" x14ac:dyDescent="0.25">
      <c r="A106" s="14"/>
      <c r="B106" s="136"/>
      <c r="J106" s="14"/>
      <c r="Q106" s="20"/>
    </row>
    <row r="107" spans="1:17" s="13" customFormat="1" x14ac:dyDescent="0.25">
      <c r="A107" s="14"/>
      <c r="B107" s="136"/>
      <c r="J107" s="14"/>
      <c r="Q107" s="20"/>
    </row>
    <row r="108" spans="1:17" s="13" customFormat="1" x14ac:dyDescent="0.25">
      <c r="A108" s="14"/>
      <c r="B108" s="136"/>
      <c r="J108" s="14"/>
      <c r="Q108" s="20"/>
    </row>
    <row r="109" spans="1:17" s="13" customFormat="1" x14ac:dyDescent="0.25">
      <c r="A109" s="14"/>
      <c r="B109" s="136"/>
      <c r="J109" s="14"/>
      <c r="Q109" s="20"/>
    </row>
    <row r="110" spans="1:17" s="13" customFormat="1" x14ac:dyDescent="0.25">
      <c r="A110" s="14"/>
      <c r="B110" s="136"/>
      <c r="J110" s="14"/>
      <c r="Q110" s="20"/>
    </row>
    <row r="111" spans="1:17" s="13" customFormat="1" x14ac:dyDescent="0.25">
      <c r="A111" s="14"/>
      <c r="B111" s="136"/>
      <c r="J111" s="14"/>
      <c r="Q111" s="20"/>
    </row>
    <row r="112" spans="1:17" s="13" customFormat="1" x14ac:dyDescent="0.25">
      <c r="A112" s="14"/>
      <c r="B112" s="136"/>
      <c r="J112" s="14"/>
      <c r="Q112" s="20"/>
    </row>
    <row r="113" spans="1:17" s="13" customFormat="1" x14ac:dyDescent="0.25">
      <c r="A113" s="14"/>
      <c r="B113" s="136"/>
      <c r="J113" s="14"/>
      <c r="Q113" s="20"/>
    </row>
    <row r="114" spans="1:17" s="13" customFormat="1" x14ac:dyDescent="0.25">
      <c r="A114" s="14"/>
      <c r="B114" s="136"/>
      <c r="J114" s="14"/>
      <c r="Q114" s="20"/>
    </row>
    <row r="115" spans="1:17" s="13" customFormat="1" x14ac:dyDescent="0.25">
      <c r="A115" s="14"/>
      <c r="B115" s="136"/>
      <c r="J115" s="14"/>
      <c r="Q115" s="20"/>
    </row>
    <row r="116" spans="1:17" s="13" customFormat="1" x14ac:dyDescent="0.25">
      <c r="A116" s="14"/>
      <c r="B116" s="136"/>
      <c r="J116" s="14"/>
      <c r="Q116" s="20"/>
    </row>
    <row r="117" spans="1:17" s="13" customFormat="1" x14ac:dyDescent="0.25">
      <c r="A117" s="14"/>
      <c r="B117" s="136"/>
      <c r="J117" s="14"/>
      <c r="Q117" s="20"/>
    </row>
    <row r="118" spans="1:17" s="13" customFormat="1" x14ac:dyDescent="0.25">
      <c r="A118" s="14"/>
      <c r="B118" s="136"/>
      <c r="J118" s="14"/>
      <c r="Q118" s="20"/>
    </row>
    <row r="119" spans="1:17" s="13" customFormat="1" x14ac:dyDescent="0.25">
      <c r="A119" s="14"/>
      <c r="B119" s="136"/>
      <c r="J119" s="14"/>
      <c r="Q119" s="20"/>
    </row>
    <row r="120" spans="1:17" s="13" customFormat="1" x14ac:dyDescent="0.25">
      <c r="A120" s="14"/>
      <c r="B120" s="136"/>
      <c r="J120" s="14"/>
      <c r="Q120" s="20"/>
    </row>
    <row r="121" spans="1:17" s="13" customFormat="1" x14ac:dyDescent="0.25">
      <c r="A121" s="14"/>
      <c r="B121" s="136"/>
      <c r="J121" s="14"/>
      <c r="Q121" s="20"/>
    </row>
    <row r="122" spans="1:17" s="13" customFormat="1" x14ac:dyDescent="0.25">
      <c r="A122" s="14"/>
      <c r="B122" s="136"/>
      <c r="J122" s="14"/>
      <c r="Q122" s="20"/>
    </row>
    <row r="123" spans="1:17" s="13" customFormat="1" x14ac:dyDescent="0.25">
      <c r="A123" s="14"/>
      <c r="B123" s="136"/>
      <c r="J123" s="14"/>
      <c r="Q123" s="20"/>
    </row>
    <row r="124" spans="1:17" s="13" customFormat="1" x14ac:dyDescent="0.25">
      <c r="A124" s="14"/>
      <c r="B124" s="136"/>
      <c r="J124" s="14"/>
      <c r="Q124" s="20"/>
    </row>
    <row r="125" spans="1:17" s="13" customFormat="1" x14ac:dyDescent="0.25">
      <c r="A125" s="14"/>
      <c r="B125" s="136"/>
      <c r="J125" s="14"/>
      <c r="Q125" s="20"/>
    </row>
    <row r="126" spans="1:17" s="13" customFormat="1" x14ac:dyDescent="0.25">
      <c r="A126" s="14"/>
      <c r="B126" s="136"/>
      <c r="J126" s="14"/>
      <c r="Q126" s="20"/>
    </row>
    <row r="127" spans="1:17" s="13" customFormat="1" x14ac:dyDescent="0.25">
      <c r="A127" s="14"/>
      <c r="B127" s="136"/>
      <c r="J127" s="14"/>
      <c r="Q127" s="20"/>
    </row>
    <row r="128" spans="1:17" s="13" customFormat="1" x14ac:dyDescent="0.25">
      <c r="A128" s="14"/>
      <c r="B128" s="136"/>
      <c r="J128" s="14"/>
      <c r="Q128" s="20"/>
    </row>
    <row r="129" spans="1:17" s="13" customFormat="1" x14ac:dyDescent="0.25">
      <c r="A129" s="14"/>
      <c r="B129" s="136"/>
      <c r="J129" s="14"/>
      <c r="Q129" s="20"/>
    </row>
    <row r="130" spans="1:17" s="13" customFormat="1" x14ac:dyDescent="0.25">
      <c r="A130" s="14"/>
      <c r="B130" s="136"/>
      <c r="J130" s="14"/>
      <c r="Q130" s="20"/>
    </row>
    <row r="131" spans="1:17" s="13" customFormat="1" x14ac:dyDescent="0.25">
      <c r="A131" s="14"/>
      <c r="B131" s="136"/>
      <c r="J131" s="14"/>
      <c r="Q131" s="20"/>
    </row>
    <row r="132" spans="1:17" s="13" customFormat="1" x14ac:dyDescent="0.25">
      <c r="A132" s="14"/>
      <c r="B132" s="136"/>
      <c r="J132" s="14"/>
      <c r="Q132" s="20"/>
    </row>
    <row r="133" spans="1:17" s="13" customFormat="1" x14ac:dyDescent="0.25">
      <c r="A133" s="14"/>
      <c r="B133" s="136"/>
      <c r="J133" s="14"/>
      <c r="Q133" s="20"/>
    </row>
    <row r="134" spans="1:17" s="13" customFormat="1" x14ac:dyDescent="0.25">
      <c r="A134" s="14"/>
      <c r="B134" s="136"/>
      <c r="J134" s="14"/>
      <c r="Q134" s="20"/>
    </row>
    <row r="135" spans="1:17" s="13" customFormat="1" x14ac:dyDescent="0.25">
      <c r="A135" s="14"/>
      <c r="B135" s="136"/>
      <c r="J135" s="14"/>
      <c r="Q135" s="20"/>
    </row>
    <row r="136" spans="1:17" s="13" customFormat="1" x14ac:dyDescent="0.25">
      <c r="A136" s="14"/>
      <c r="B136" s="136"/>
      <c r="J136" s="14"/>
      <c r="Q136" s="20"/>
    </row>
    <row r="137" spans="1:17" s="13" customFormat="1" x14ac:dyDescent="0.25">
      <c r="A137" s="14"/>
      <c r="B137" s="136"/>
      <c r="J137" s="14"/>
      <c r="Q137" s="20"/>
    </row>
    <row r="138" spans="1:17" s="13" customFormat="1" x14ac:dyDescent="0.25">
      <c r="A138" s="14"/>
      <c r="B138" s="136"/>
      <c r="J138" s="14"/>
      <c r="Q138" s="20"/>
    </row>
    <row r="139" spans="1:17" s="13" customFormat="1" x14ac:dyDescent="0.25">
      <c r="A139" s="14"/>
      <c r="B139" s="136"/>
      <c r="J139" s="14"/>
      <c r="Q139" s="20"/>
    </row>
    <row r="140" spans="1:17" s="13" customFormat="1" x14ac:dyDescent="0.25">
      <c r="A140" s="14"/>
      <c r="B140" s="136"/>
      <c r="J140" s="14"/>
      <c r="Q140" s="20"/>
    </row>
    <row r="141" spans="1:17" s="13" customFormat="1" x14ac:dyDescent="0.25">
      <c r="A141" s="14"/>
      <c r="B141" s="136"/>
      <c r="J141" s="14"/>
      <c r="Q141" s="20"/>
    </row>
    <row r="142" spans="1:17" s="13" customFormat="1" x14ac:dyDescent="0.25">
      <c r="A142" s="14"/>
      <c r="B142" s="136"/>
      <c r="J142" s="14"/>
      <c r="Q142" s="20"/>
    </row>
    <row r="143" spans="1:17" s="13" customFormat="1" x14ac:dyDescent="0.25">
      <c r="A143" s="14"/>
      <c r="B143" s="136"/>
      <c r="J143" s="14"/>
      <c r="Q143" s="20"/>
    </row>
    <row r="144" spans="1:17" s="13" customFormat="1" x14ac:dyDescent="0.25">
      <c r="A144" s="14"/>
      <c r="B144" s="136"/>
      <c r="J144" s="14"/>
      <c r="Q144" s="20"/>
    </row>
    <row r="145" spans="1:17" s="13" customFormat="1" x14ac:dyDescent="0.25">
      <c r="A145" s="14"/>
      <c r="B145" s="136"/>
      <c r="J145" s="14"/>
      <c r="Q145" s="20"/>
    </row>
    <row r="146" spans="1:17" s="13" customFormat="1" x14ac:dyDescent="0.25">
      <c r="A146" s="14"/>
      <c r="B146" s="136"/>
      <c r="J146" s="14"/>
      <c r="Q146" s="20"/>
    </row>
    <row r="147" spans="1:17" s="13" customFormat="1" x14ac:dyDescent="0.25">
      <c r="A147" s="14"/>
      <c r="B147" s="136"/>
      <c r="J147" s="14"/>
      <c r="Q147" s="20"/>
    </row>
    <row r="148" spans="1:17" s="13" customFormat="1" x14ac:dyDescent="0.25">
      <c r="A148" s="14"/>
      <c r="B148" s="136"/>
      <c r="J148" s="14"/>
      <c r="Q148" s="20"/>
    </row>
    <row r="149" spans="1:17" s="13" customFormat="1" x14ac:dyDescent="0.25">
      <c r="A149" s="14"/>
      <c r="B149" s="136"/>
      <c r="J149" s="14"/>
      <c r="Q149" s="20"/>
    </row>
    <row r="150" spans="1:17" s="13" customFormat="1" x14ac:dyDescent="0.25">
      <c r="A150" s="14"/>
      <c r="B150" s="136"/>
      <c r="J150" s="14"/>
      <c r="Q150" s="20"/>
    </row>
    <row r="151" spans="1:17" s="13" customFormat="1" x14ac:dyDescent="0.25">
      <c r="A151" s="14"/>
      <c r="B151" s="136"/>
      <c r="J151" s="14"/>
      <c r="Q151" s="20"/>
    </row>
    <row r="152" spans="1:17" s="13" customFormat="1" x14ac:dyDescent="0.25">
      <c r="A152" s="14"/>
      <c r="B152" s="136"/>
      <c r="J152" s="14"/>
      <c r="Q152" s="20"/>
    </row>
    <row r="153" spans="1:17" s="13" customFormat="1" x14ac:dyDescent="0.25">
      <c r="A153" s="14"/>
      <c r="B153" s="136"/>
      <c r="J153" s="14"/>
      <c r="Q153" s="20"/>
    </row>
    <row r="154" spans="1:17" s="13" customFormat="1" x14ac:dyDescent="0.25">
      <c r="A154" s="14"/>
      <c r="B154" s="136"/>
      <c r="J154" s="14"/>
      <c r="Q154" s="20"/>
    </row>
    <row r="155" spans="1:17" s="13" customFormat="1" x14ac:dyDescent="0.25">
      <c r="A155" s="14"/>
      <c r="B155" s="136"/>
      <c r="J155" s="14"/>
      <c r="Q155" s="20"/>
    </row>
    <row r="156" spans="1:17" s="13" customFormat="1" x14ac:dyDescent="0.25">
      <c r="A156" s="14"/>
      <c r="B156" s="136"/>
      <c r="J156" s="14"/>
      <c r="Q156" s="20"/>
    </row>
    <row r="157" spans="1:17" s="13" customFormat="1" x14ac:dyDescent="0.25">
      <c r="A157" s="14"/>
      <c r="B157" s="136"/>
      <c r="J157" s="14"/>
      <c r="Q157" s="20"/>
    </row>
    <row r="158" spans="1:17" s="13" customFormat="1" x14ac:dyDescent="0.25">
      <c r="A158" s="14"/>
      <c r="B158" s="136"/>
      <c r="J158" s="14"/>
      <c r="Q158" s="20"/>
    </row>
    <row r="159" spans="1:17" s="13" customFormat="1" x14ac:dyDescent="0.25">
      <c r="A159" s="14"/>
      <c r="B159" s="136"/>
      <c r="J159" s="14"/>
      <c r="Q159" s="20"/>
    </row>
    <row r="160" spans="1:17" s="13" customFormat="1" x14ac:dyDescent="0.25">
      <c r="A160" s="14"/>
      <c r="B160" s="136"/>
      <c r="J160" s="14"/>
      <c r="Q160" s="20"/>
    </row>
    <row r="161" spans="1:17" s="13" customFormat="1" x14ac:dyDescent="0.25">
      <c r="A161" s="14"/>
      <c r="B161" s="136"/>
      <c r="J161" s="14"/>
      <c r="Q161" s="20"/>
    </row>
    <row r="162" spans="1:17" s="13" customFormat="1" x14ac:dyDescent="0.25">
      <c r="A162" s="14"/>
      <c r="B162" s="136"/>
      <c r="J162" s="14"/>
      <c r="Q162" s="20"/>
    </row>
    <row r="163" spans="1:17" s="13" customFormat="1" x14ac:dyDescent="0.25">
      <c r="A163" s="14"/>
      <c r="B163" s="136"/>
      <c r="J163" s="14"/>
      <c r="Q163" s="20"/>
    </row>
    <row r="164" spans="1:17" s="13" customFormat="1" x14ac:dyDescent="0.25">
      <c r="A164" s="14"/>
      <c r="B164" s="136"/>
      <c r="J164" s="14"/>
      <c r="Q164" s="20"/>
    </row>
    <row r="165" spans="1:17" s="13" customFormat="1" x14ac:dyDescent="0.25">
      <c r="A165" s="14"/>
      <c r="B165" s="136"/>
      <c r="J165" s="14"/>
      <c r="Q165" s="20"/>
    </row>
    <row r="166" spans="1:17" s="13" customFormat="1" x14ac:dyDescent="0.25">
      <c r="A166" s="14"/>
      <c r="B166" s="136"/>
      <c r="J166" s="14"/>
      <c r="Q166" s="20"/>
    </row>
    <row r="167" spans="1:17" s="13" customFormat="1" x14ac:dyDescent="0.25">
      <c r="A167" s="14"/>
      <c r="B167" s="136"/>
      <c r="J167" s="14"/>
      <c r="Q167" s="20"/>
    </row>
    <row r="168" spans="1:17" s="13" customFormat="1" x14ac:dyDescent="0.25">
      <c r="A168" s="14"/>
      <c r="B168" s="136"/>
      <c r="J168" s="14"/>
      <c r="Q168" s="20"/>
    </row>
    <row r="169" spans="1:17" s="13" customFormat="1" x14ac:dyDescent="0.25">
      <c r="A169" s="14"/>
      <c r="B169" s="136"/>
      <c r="J169" s="14"/>
      <c r="Q169" s="20"/>
    </row>
    <row r="170" spans="1:17" s="13" customFormat="1" x14ac:dyDescent="0.25">
      <c r="A170" s="14"/>
      <c r="B170" s="136"/>
      <c r="J170" s="14"/>
      <c r="Q170" s="20"/>
    </row>
    <row r="171" spans="1:17" s="13" customFormat="1" x14ac:dyDescent="0.25">
      <c r="A171" s="14"/>
      <c r="B171" s="136"/>
      <c r="J171" s="14"/>
      <c r="Q171" s="20"/>
    </row>
    <row r="172" spans="1:17" s="13" customFormat="1" x14ac:dyDescent="0.25">
      <c r="A172" s="14"/>
      <c r="B172" s="136"/>
      <c r="J172" s="14"/>
      <c r="Q172" s="20"/>
    </row>
    <row r="173" spans="1:17" s="13" customFormat="1" x14ac:dyDescent="0.25">
      <c r="A173" s="14"/>
      <c r="B173" s="136"/>
      <c r="J173" s="14"/>
      <c r="Q173" s="20"/>
    </row>
    <row r="174" spans="1:17" s="13" customFormat="1" x14ac:dyDescent="0.25">
      <c r="A174" s="14"/>
      <c r="B174" s="136"/>
      <c r="J174" s="14"/>
      <c r="Q174" s="20"/>
    </row>
    <row r="175" spans="1:17" s="13" customFormat="1" x14ac:dyDescent="0.25">
      <c r="A175" s="14"/>
      <c r="B175" s="136"/>
      <c r="J175" s="14"/>
      <c r="Q175" s="20"/>
    </row>
    <row r="176" spans="1:17" s="13" customFormat="1" x14ac:dyDescent="0.25">
      <c r="A176" s="14"/>
      <c r="B176" s="136"/>
      <c r="J176" s="14"/>
      <c r="Q176" s="20"/>
    </row>
    <row r="177" spans="1:17" s="13" customFormat="1" x14ac:dyDescent="0.25">
      <c r="A177" s="14"/>
      <c r="B177" s="136"/>
      <c r="J177" s="14"/>
      <c r="Q177" s="20"/>
    </row>
    <row r="178" spans="1:17" s="13" customFormat="1" x14ac:dyDescent="0.25">
      <c r="A178" s="14"/>
      <c r="B178" s="136"/>
      <c r="J178" s="14"/>
      <c r="Q178" s="20"/>
    </row>
    <row r="179" spans="1:17" s="13" customFormat="1" x14ac:dyDescent="0.25">
      <c r="A179" s="14"/>
      <c r="B179" s="136"/>
      <c r="J179" s="14"/>
      <c r="Q179" s="20"/>
    </row>
    <row r="180" spans="1:17" s="13" customFormat="1" x14ac:dyDescent="0.25">
      <c r="A180" s="14"/>
      <c r="B180" s="136"/>
      <c r="J180" s="14"/>
      <c r="Q180" s="20"/>
    </row>
    <row r="181" spans="1:17" s="13" customFormat="1" x14ac:dyDescent="0.25">
      <c r="A181" s="14"/>
      <c r="B181" s="136"/>
      <c r="J181" s="14"/>
      <c r="Q181" s="20"/>
    </row>
    <row r="182" spans="1:17" s="13" customFormat="1" x14ac:dyDescent="0.25">
      <c r="A182" s="14"/>
      <c r="B182" s="136"/>
      <c r="J182" s="14"/>
      <c r="Q182" s="20"/>
    </row>
    <row r="183" spans="1:17" s="13" customFormat="1" x14ac:dyDescent="0.25">
      <c r="A183" s="14"/>
      <c r="B183" s="136"/>
      <c r="J183" s="14"/>
      <c r="Q183" s="20"/>
    </row>
    <row r="184" spans="1:17" s="13" customFormat="1" x14ac:dyDescent="0.25">
      <c r="A184" s="14"/>
      <c r="B184" s="136"/>
      <c r="J184" s="14"/>
      <c r="Q184" s="20"/>
    </row>
    <row r="185" spans="1:17" s="13" customFormat="1" x14ac:dyDescent="0.25">
      <c r="A185" s="14"/>
      <c r="B185" s="136"/>
      <c r="J185" s="14"/>
      <c r="Q185" s="20"/>
    </row>
    <row r="186" spans="1:17" s="13" customFormat="1" x14ac:dyDescent="0.25">
      <c r="A186" s="14"/>
      <c r="B186" s="136"/>
      <c r="J186" s="14"/>
      <c r="Q186" s="20"/>
    </row>
    <row r="187" spans="1:17" s="13" customFormat="1" x14ac:dyDescent="0.25">
      <c r="A187" s="14"/>
      <c r="B187" s="136"/>
      <c r="J187" s="14"/>
      <c r="Q187" s="20"/>
    </row>
    <row r="188" spans="1:17" s="13" customFormat="1" x14ac:dyDescent="0.25">
      <c r="A188" s="14"/>
      <c r="B188" s="136"/>
      <c r="J188" s="14"/>
      <c r="Q188" s="20"/>
    </row>
    <row r="189" spans="1:17" s="13" customFormat="1" x14ac:dyDescent="0.25">
      <c r="A189" s="14"/>
      <c r="B189" s="136"/>
      <c r="J189" s="14"/>
      <c r="Q189" s="20"/>
    </row>
    <row r="190" spans="1:17" s="13" customFormat="1" x14ac:dyDescent="0.25">
      <c r="A190" s="14"/>
      <c r="B190" s="136"/>
      <c r="J190" s="14"/>
      <c r="Q190" s="20"/>
    </row>
    <row r="191" spans="1:17" s="13" customFormat="1" x14ac:dyDescent="0.25">
      <c r="A191" s="14"/>
      <c r="B191" s="136"/>
      <c r="J191" s="14"/>
      <c r="Q191" s="20"/>
    </row>
    <row r="192" spans="1:17" s="13" customFormat="1" x14ac:dyDescent="0.25">
      <c r="A192" s="14"/>
      <c r="B192" s="136"/>
      <c r="J192" s="14"/>
      <c r="Q192" s="20"/>
    </row>
    <row r="193" spans="1:17" s="13" customFormat="1" x14ac:dyDescent="0.25">
      <c r="A193" s="14"/>
      <c r="B193" s="136"/>
      <c r="J193" s="14"/>
      <c r="Q193" s="20"/>
    </row>
    <row r="194" spans="1:17" s="13" customFormat="1" x14ac:dyDescent="0.25">
      <c r="A194" s="14"/>
      <c r="B194" s="136"/>
      <c r="J194" s="14"/>
      <c r="Q194" s="20"/>
    </row>
    <row r="195" spans="1:17" s="13" customFormat="1" x14ac:dyDescent="0.25">
      <c r="A195" s="14"/>
      <c r="B195" s="136"/>
      <c r="J195" s="14"/>
      <c r="Q195" s="20"/>
    </row>
    <row r="196" spans="1:17" s="13" customFormat="1" x14ac:dyDescent="0.25">
      <c r="A196" s="14"/>
      <c r="B196" s="136"/>
      <c r="J196" s="14"/>
      <c r="Q196" s="20"/>
    </row>
    <row r="197" spans="1:17" s="13" customFormat="1" x14ac:dyDescent="0.25">
      <c r="A197" s="14"/>
      <c r="B197" s="136"/>
      <c r="J197" s="14"/>
      <c r="Q197" s="20"/>
    </row>
    <row r="198" spans="1:17" s="13" customFormat="1" x14ac:dyDescent="0.25">
      <c r="A198" s="14"/>
      <c r="B198" s="136"/>
      <c r="J198" s="14"/>
      <c r="Q198" s="20"/>
    </row>
    <row r="199" spans="1:17" s="13" customFormat="1" x14ac:dyDescent="0.25">
      <c r="A199" s="14"/>
      <c r="B199" s="136"/>
      <c r="J199" s="14"/>
      <c r="Q199" s="20"/>
    </row>
    <row r="200" spans="1:17" s="13" customFormat="1" x14ac:dyDescent="0.25">
      <c r="A200" s="14"/>
      <c r="B200" s="136"/>
      <c r="J200" s="14"/>
      <c r="Q200" s="20"/>
    </row>
    <row r="201" spans="1:17" s="13" customFormat="1" x14ac:dyDescent="0.25">
      <c r="A201" s="14"/>
      <c r="B201" s="136"/>
      <c r="J201" s="14"/>
      <c r="Q201" s="20"/>
    </row>
    <row r="202" spans="1:17" s="13" customFormat="1" x14ac:dyDescent="0.25">
      <c r="A202" s="14"/>
      <c r="B202" s="136"/>
      <c r="J202" s="14"/>
      <c r="Q202" s="20"/>
    </row>
    <row r="203" spans="1:17" s="13" customFormat="1" x14ac:dyDescent="0.25">
      <c r="A203" s="14"/>
      <c r="B203" s="136"/>
      <c r="J203" s="14"/>
      <c r="Q203" s="20"/>
    </row>
    <row r="204" spans="1:17" s="13" customFormat="1" x14ac:dyDescent="0.25">
      <c r="A204" s="14"/>
      <c r="B204" s="136"/>
      <c r="J204" s="14"/>
      <c r="Q204" s="20"/>
    </row>
    <row r="205" spans="1:17" s="13" customFormat="1" x14ac:dyDescent="0.25">
      <c r="A205" s="14"/>
      <c r="B205" s="136"/>
      <c r="J205" s="14"/>
      <c r="Q205" s="20"/>
    </row>
    <row r="206" spans="1:17" s="13" customFormat="1" x14ac:dyDescent="0.25">
      <c r="A206" s="14"/>
      <c r="B206" s="136"/>
      <c r="J206" s="14"/>
      <c r="Q206" s="20"/>
    </row>
    <row r="207" spans="1:17" s="13" customFormat="1" x14ac:dyDescent="0.25">
      <c r="A207" s="14"/>
      <c r="B207" s="136"/>
      <c r="J207" s="14"/>
      <c r="Q207" s="20"/>
    </row>
    <row r="208" spans="1:17" s="13" customFormat="1" x14ac:dyDescent="0.25">
      <c r="A208" s="14"/>
      <c r="B208" s="136"/>
      <c r="J208" s="14"/>
      <c r="Q208" s="20"/>
    </row>
    <row r="209" spans="1:17" s="13" customFormat="1" x14ac:dyDescent="0.25">
      <c r="A209" s="14"/>
      <c r="B209" s="136"/>
      <c r="J209" s="14"/>
      <c r="Q209" s="20"/>
    </row>
    <row r="210" spans="1:17" s="13" customFormat="1" x14ac:dyDescent="0.25">
      <c r="A210" s="14"/>
      <c r="B210" s="136"/>
      <c r="J210" s="14"/>
      <c r="Q210" s="20"/>
    </row>
    <row r="211" spans="1:17" s="13" customFormat="1" x14ac:dyDescent="0.25">
      <c r="A211" s="14"/>
      <c r="B211" s="136"/>
      <c r="J211" s="14"/>
      <c r="Q211" s="20"/>
    </row>
    <row r="212" spans="1:17" s="13" customFormat="1" x14ac:dyDescent="0.25">
      <c r="A212" s="14"/>
      <c r="B212" s="136"/>
      <c r="J212" s="14"/>
      <c r="Q212" s="20"/>
    </row>
    <row r="213" spans="1:17" s="13" customFormat="1" x14ac:dyDescent="0.25">
      <c r="A213" s="14"/>
      <c r="B213" s="136"/>
      <c r="J213" s="14"/>
      <c r="Q213" s="20"/>
    </row>
    <row r="214" spans="1:17" s="13" customFormat="1" x14ac:dyDescent="0.25">
      <c r="A214" s="14"/>
      <c r="B214" s="136"/>
      <c r="J214" s="14"/>
      <c r="Q214" s="20"/>
    </row>
    <row r="215" spans="1:17" s="13" customFormat="1" x14ac:dyDescent="0.25">
      <c r="A215" s="14"/>
      <c r="B215" s="136"/>
      <c r="J215" s="14"/>
      <c r="Q215" s="20"/>
    </row>
    <row r="216" spans="1:17" s="13" customFormat="1" x14ac:dyDescent="0.25">
      <c r="A216" s="14"/>
      <c r="B216" s="136"/>
      <c r="J216" s="14"/>
      <c r="Q216" s="20"/>
    </row>
    <row r="217" spans="1:17" s="13" customFormat="1" x14ac:dyDescent="0.25">
      <c r="A217" s="14"/>
      <c r="B217" s="136"/>
      <c r="J217" s="14"/>
      <c r="Q217" s="20"/>
    </row>
    <row r="218" spans="1:17" s="13" customFormat="1" x14ac:dyDescent="0.25">
      <c r="A218" s="14"/>
      <c r="B218" s="136"/>
      <c r="J218" s="14"/>
      <c r="Q218" s="20"/>
    </row>
    <row r="219" spans="1:17" s="13" customFormat="1" x14ac:dyDescent="0.25">
      <c r="A219" s="14"/>
      <c r="B219" s="136"/>
      <c r="J219" s="14"/>
      <c r="Q219" s="20"/>
    </row>
    <row r="220" spans="1:17" s="13" customFormat="1" x14ac:dyDescent="0.25">
      <c r="A220" s="14"/>
      <c r="B220" s="136"/>
      <c r="J220" s="14"/>
      <c r="Q220" s="20"/>
    </row>
    <row r="221" spans="1:17" s="13" customFormat="1" x14ac:dyDescent="0.25">
      <c r="A221" s="14"/>
      <c r="B221" s="136"/>
      <c r="J221" s="14"/>
      <c r="Q221" s="20"/>
    </row>
    <row r="222" spans="1:17" s="13" customFormat="1" x14ac:dyDescent="0.25">
      <c r="A222" s="14"/>
      <c r="B222" s="136"/>
      <c r="J222" s="14"/>
      <c r="Q222" s="20"/>
    </row>
    <row r="223" spans="1:17" s="13" customFormat="1" x14ac:dyDescent="0.25">
      <c r="A223" s="14"/>
      <c r="B223" s="136"/>
      <c r="J223" s="14"/>
      <c r="Q223" s="20"/>
    </row>
    <row r="224" spans="1:17" s="13" customFormat="1" x14ac:dyDescent="0.25">
      <c r="A224" s="14"/>
      <c r="B224" s="136"/>
      <c r="J224" s="14"/>
      <c r="Q224" s="20"/>
    </row>
    <row r="225" spans="1:17" s="13" customFormat="1" x14ac:dyDescent="0.25">
      <c r="A225" s="14"/>
      <c r="B225" s="136"/>
      <c r="J225" s="14"/>
      <c r="Q225" s="20"/>
    </row>
    <row r="226" spans="1:17" s="13" customFormat="1" x14ac:dyDescent="0.25">
      <c r="A226" s="14"/>
      <c r="B226" s="136"/>
      <c r="J226" s="14"/>
      <c r="Q226" s="20"/>
    </row>
    <row r="227" spans="1:17" s="13" customFormat="1" x14ac:dyDescent="0.25">
      <c r="A227" s="14"/>
      <c r="B227" s="136"/>
      <c r="J227" s="14"/>
      <c r="Q227" s="20"/>
    </row>
    <row r="228" spans="1:17" s="13" customFormat="1" x14ac:dyDescent="0.25">
      <c r="A228" s="14"/>
      <c r="B228" s="136"/>
      <c r="J228" s="14"/>
      <c r="Q228" s="20"/>
    </row>
    <row r="229" spans="1:17" s="13" customFormat="1" x14ac:dyDescent="0.25">
      <c r="A229" s="14"/>
      <c r="B229" s="136"/>
      <c r="J229" s="14"/>
      <c r="Q229" s="20"/>
    </row>
    <row r="230" spans="1:17" s="13" customFormat="1" x14ac:dyDescent="0.25">
      <c r="A230" s="14"/>
      <c r="B230" s="136"/>
      <c r="J230" s="14"/>
      <c r="Q230" s="20"/>
    </row>
    <row r="231" spans="1:17" s="13" customFormat="1" x14ac:dyDescent="0.25">
      <c r="A231" s="14"/>
      <c r="B231" s="136"/>
      <c r="J231" s="14"/>
      <c r="Q231" s="20"/>
    </row>
    <row r="232" spans="1:17" s="13" customFormat="1" x14ac:dyDescent="0.25">
      <c r="A232" s="14"/>
      <c r="B232" s="136"/>
      <c r="J232" s="14"/>
      <c r="Q232" s="20"/>
    </row>
    <row r="233" spans="1:17" s="13" customFormat="1" x14ac:dyDescent="0.25">
      <c r="A233" s="14"/>
      <c r="B233" s="136"/>
      <c r="J233" s="14"/>
      <c r="Q233" s="20"/>
    </row>
    <row r="234" spans="1:17" s="13" customFormat="1" x14ac:dyDescent="0.25">
      <c r="A234" s="14"/>
      <c r="B234" s="136"/>
      <c r="J234" s="14"/>
      <c r="Q234" s="20"/>
    </row>
    <row r="235" spans="1:17" s="13" customFormat="1" x14ac:dyDescent="0.25">
      <c r="A235" s="14"/>
      <c r="B235" s="136"/>
      <c r="J235" s="14"/>
      <c r="Q235" s="20"/>
    </row>
    <row r="236" spans="1:17" s="13" customFormat="1" x14ac:dyDescent="0.25">
      <c r="A236" s="14"/>
      <c r="B236" s="136"/>
      <c r="J236" s="14"/>
      <c r="Q236" s="20"/>
    </row>
    <row r="237" spans="1:17" s="13" customFormat="1" x14ac:dyDescent="0.25">
      <c r="A237" s="14"/>
      <c r="B237" s="136"/>
      <c r="J237" s="14"/>
      <c r="Q237" s="20"/>
    </row>
    <row r="238" spans="1:17" s="13" customFormat="1" x14ac:dyDescent="0.25">
      <c r="A238" s="14"/>
      <c r="B238" s="136"/>
      <c r="J238" s="14"/>
      <c r="Q238" s="20"/>
    </row>
    <row r="239" spans="1:17" s="13" customFormat="1" x14ac:dyDescent="0.25">
      <c r="A239" s="14"/>
      <c r="B239" s="136"/>
      <c r="J239" s="14"/>
      <c r="Q239" s="20"/>
    </row>
    <row r="240" spans="1:17" s="13" customFormat="1" x14ac:dyDescent="0.25">
      <c r="A240" s="14"/>
      <c r="B240" s="136"/>
      <c r="J240" s="14"/>
      <c r="Q240" s="20"/>
    </row>
    <row r="241" spans="1:17" s="13" customFormat="1" x14ac:dyDescent="0.25">
      <c r="A241" s="14"/>
      <c r="B241" s="136"/>
      <c r="J241" s="14"/>
      <c r="Q241" s="20"/>
    </row>
    <row r="242" spans="1:17" s="13" customFormat="1" x14ac:dyDescent="0.25">
      <c r="A242" s="14"/>
      <c r="B242" s="136"/>
      <c r="J242" s="14"/>
      <c r="Q242" s="20"/>
    </row>
    <row r="243" spans="1:17" s="13" customFormat="1" x14ac:dyDescent="0.25">
      <c r="A243" s="14"/>
      <c r="B243" s="136"/>
      <c r="J243" s="14"/>
      <c r="Q243" s="20"/>
    </row>
    <row r="244" spans="1:17" s="13" customFormat="1" x14ac:dyDescent="0.25">
      <c r="A244" s="14"/>
      <c r="B244" s="136"/>
      <c r="J244" s="14"/>
      <c r="Q244" s="20"/>
    </row>
    <row r="245" spans="1:17" s="13" customFormat="1" x14ac:dyDescent="0.25">
      <c r="A245" s="14"/>
      <c r="B245" s="136"/>
      <c r="J245" s="14"/>
      <c r="Q245" s="20"/>
    </row>
    <row r="246" spans="1:17" s="13" customFormat="1" x14ac:dyDescent="0.25">
      <c r="A246" s="14"/>
      <c r="B246" s="136"/>
      <c r="J246" s="14"/>
      <c r="Q246" s="20"/>
    </row>
    <row r="247" spans="1:17" s="13" customFormat="1" x14ac:dyDescent="0.25">
      <c r="A247" s="14"/>
      <c r="B247" s="136"/>
      <c r="J247" s="14"/>
      <c r="Q247" s="20"/>
    </row>
    <row r="248" spans="1:17" s="13" customFormat="1" x14ac:dyDescent="0.25">
      <c r="A248" s="14"/>
      <c r="B248" s="136"/>
      <c r="J248" s="14"/>
      <c r="Q248" s="20"/>
    </row>
    <row r="249" spans="1:17" s="13" customFormat="1" x14ac:dyDescent="0.25">
      <c r="A249" s="14"/>
      <c r="B249" s="136"/>
      <c r="J249" s="14"/>
      <c r="Q249" s="20"/>
    </row>
    <row r="250" spans="1:17" s="13" customFormat="1" x14ac:dyDescent="0.25">
      <c r="A250" s="14"/>
      <c r="B250" s="136"/>
      <c r="J250" s="14"/>
      <c r="Q250" s="20"/>
    </row>
    <row r="251" spans="1:17" s="13" customFormat="1" x14ac:dyDescent="0.25">
      <c r="A251" s="14"/>
      <c r="B251" s="136"/>
      <c r="J251" s="14"/>
      <c r="Q251" s="20"/>
    </row>
    <row r="252" spans="1:17" s="13" customFormat="1" x14ac:dyDescent="0.25">
      <c r="A252" s="14"/>
      <c r="B252" s="136"/>
      <c r="J252" s="14"/>
      <c r="Q252" s="20"/>
    </row>
    <row r="253" spans="1:17" s="13" customFormat="1" x14ac:dyDescent="0.25">
      <c r="A253" s="14"/>
      <c r="B253" s="136"/>
      <c r="J253" s="14"/>
      <c r="Q253" s="20"/>
    </row>
    <row r="254" spans="1:17" s="13" customFormat="1" x14ac:dyDescent="0.25">
      <c r="A254" s="14"/>
      <c r="B254" s="136"/>
      <c r="J254" s="14"/>
      <c r="Q254" s="20"/>
    </row>
    <row r="255" spans="1:17" s="13" customFormat="1" x14ac:dyDescent="0.25">
      <c r="A255" s="14"/>
      <c r="B255" s="136"/>
      <c r="J255" s="14"/>
      <c r="Q255" s="20"/>
    </row>
    <row r="256" spans="1:17" s="13" customFormat="1" x14ac:dyDescent="0.25">
      <c r="A256" s="14"/>
      <c r="B256" s="136"/>
      <c r="J256" s="14"/>
      <c r="Q256" s="20"/>
    </row>
    <row r="257" spans="1:17" s="13" customFormat="1" x14ac:dyDescent="0.25">
      <c r="A257" s="14"/>
      <c r="B257" s="136"/>
      <c r="J257" s="14"/>
      <c r="Q257" s="20"/>
    </row>
    <row r="258" spans="1:17" s="13" customFormat="1" x14ac:dyDescent="0.25">
      <c r="A258" s="14"/>
      <c r="B258" s="136"/>
      <c r="J258" s="14"/>
      <c r="Q258" s="20"/>
    </row>
    <row r="259" spans="1:17" s="13" customFormat="1" x14ac:dyDescent="0.25">
      <c r="A259" s="14"/>
      <c r="B259" s="136"/>
      <c r="J259" s="14"/>
      <c r="Q259" s="20"/>
    </row>
    <row r="260" spans="1:17" s="13" customFormat="1" x14ac:dyDescent="0.25">
      <c r="A260" s="14"/>
      <c r="B260" s="136"/>
      <c r="J260" s="14"/>
      <c r="Q260" s="20"/>
    </row>
    <row r="261" spans="1:17" s="13" customFormat="1" x14ac:dyDescent="0.25">
      <c r="A261" s="14"/>
      <c r="B261" s="136"/>
      <c r="J261" s="14"/>
      <c r="Q261" s="20"/>
    </row>
    <row r="262" spans="1:17" s="13" customFormat="1" x14ac:dyDescent="0.25">
      <c r="A262" s="14"/>
      <c r="B262" s="136"/>
      <c r="J262" s="14"/>
      <c r="Q262" s="20"/>
    </row>
    <row r="263" spans="1:17" s="13" customFormat="1" x14ac:dyDescent="0.25">
      <c r="A263" s="14"/>
      <c r="B263" s="136"/>
      <c r="J263" s="14"/>
      <c r="Q263" s="20"/>
    </row>
    <row r="264" spans="1:17" s="13" customFormat="1" x14ac:dyDescent="0.25">
      <c r="A264" s="14"/>
      <c r="B264" s="136"/>
      <c r="J264" s="14"/>
      <c r="Q264" s="20"/>
    </row>
    <row r="265" spans="1:17" s="13" customFormat="1" x14ac:dyDescent="0.25">
      <c r="A265" s="14"/>
      <c r="B265" s="136"/>
      <c r="J265" s="14"/>
      <c r="Q265" s="20"/>
    </row>
    <row r="266" spans="1:17" s="13" customFormat="1" x14ac:dyDescent="0.25">
      <c r="A266" s="14"/>
      <c r="B266" s="136"/>
      <c r="J266" s="14"/>
      <c r="Q266" s="20"/>
    </row>
    <row r="267" spans="1:17" s="13" customFormat="1" x14ac:dyDescent="0.25">
      <c r="A267" s="14"/>
      <c r="B267" s="136"/>
      <c r="J267" s="14"/>
      <c r="Q267" s="20"/>
    </row>
    <row r="268" spans="1:17" s="13" customFormat="1" x14ac:dyDescent="0.25">
      <c r="A268" s="14"/>
      <c r="B268" s="136"/>
      <c r="J268" s="14"/>
      <c r="Q268" s="20"/>
    </row>
    <row r="269" spans="1:17" s="13" customFormat="1" x14ac:dyDescent="0.25">
      <c r="A269" s="14"/>
      <c r="B269" s="136"/>
      <c r="J269" s="14"/>
      <c r="Q269" s="20"/>
    </row>
    <row r="270" spans="1:17" s="13" customFormat="1" x14ac:dyDescent="0.25">
      <c r="A270" s="14"/>
      <c r="B270" s="136"/>
      <c r="J270" s="14"/>
      <c r="Q270" s="20"/>
    </row>
    <row r="271" spans="1:17" s="13" customFormat="1" x14ac:dyDescent="0.25">
      <c r="A271" s="14"/>
      <c r="B271" s="136"/>
      <c r="J271" s="14"/>
      <c r="Q271" s="20"/>
    </row>
    <row r="272" spans="1:17" s="13" customFormat="1" x14ac:dyDescent="0.25">
      <c r="A272" s="14"/>
      <c r="B272" s="136"/>
      <c r="J272" s="14"/>
      <c r="Q272" s="20"/>
    </row>
    <row r="273" spans="1:17" s="13" customFormat="1" x14ac:dyDescent="0.25">
      <c r="A273" s="14"/>
      <c r="B273" s="136"/>
      <c r="J273" s="14"/>
      <c r="Q273" s="20"/>
    </row>
    <row r="274" spans="1:17" s="13" customFormat="1" x14ac:dyDescent="0.25">
      <c r="A274" s="14"/>
      <c r="B274" s="136"/>
      <c r="J274" s="14"/>
      <c r="Q274" s="20"/>
    </row>
    <row r="275" spans="1:17" s="13" customFormat="1" x14ac:dyDescent="0.25">
      <c r="A275" s="14"/>
      <c r="B275" s="136"/>
      <c r="J275" s="14"/>
      <c r="Q275" s="20"/>
    </row>
    <row r="276" spans="1:17" s="13" customFormat="1" x14ac:dyDescent="0.25">
      <c r="A276" s="14"/>
      <c r="B276" s="136"/>
      <c r="J276" s="14"/>
      <c r="Q276" s="20"/>
    </row>
    <row r="277" spans="1:17" s="13" customFormat="1" x14ac:dyDescent="0.25">
      <c r="A277" s="14"/>
      <c r="B277" s="136"/>
      <c r="J277" s="14"/>
      <c r="Q277" s="20"/>
    </row>
    <row r="278" spans="1:17" s="13" customFormat="1" x14ac:dyDescent="0.25">
      <c r="A278" s="14"/>
      <c r="B278" s="136"/>
      <c r="J278" s="14"/>
      <c r="Q278" s="20"/>
    </row>
    <row r="279" spans="1:17" s="13" customFormat="1" x14ac:dyDescent="0.25">
      <c r="A279" s="14"/>
      <c r="B279" s="136"/>
      <c r="J279" s="14"/>
      <c r="Q279" s="20"/>
    </row>
    <row r="280" spans="1:17" s="13" customFormat="1" x14ac:dyDescent="0.25">
      <c r="A280" s="14"/>
      <c r="B280" s="136"/>
      <c r="J280" s="14"/>
      <c r="Q280" s="20"/>
    </row>
    <row r="281" spans="1:17" s="13" customFormat="1" x14ac:dyDescent="0.25">
      <c r="A281" s="14"/>
      <c r="B281" s="136"/>
      <c r="J281" s="14"/>
      <c r="Q281" s="20"/>
    </row>
    <row r="282" spans="1:17" s="13" customFormat="1" x14ac:dyDescent="0.25">
      <c r="A282" s="14"/>
      <c r="B282" s="136"/>
      <c r="J282" s="14"/>
      <c r="Q282" s="20"/>
    </row>
    <row r="283" spans="1:17" s="13" customFormat="1" x14ac:dyDescent="0.25">
      <c r="A283" s="14"/>
      <c r="B283" s="136"/>
      <c r="J283" s="14"/>
      <c r="Q283" s="20"/>
    </row>
    <row r="284" spans="1:17" s="13" customFormat="1" x14ac:dyDescent="0.25">
      <c r="A284" s="14"/>
      <c r="B284" s="136"/>
      <c r="J284" s="14"/>
      <c r="Q284" s="20"/>
    </row>
    <row r="285" spans="1:17" s="13" customFormat="1" x14ac:dyDescent="0.25">
      <c r="A285" s="14"/>
      <c r="B285" s="136"/>
      <c r="J285" s="14"/>
      <c r="Q285" s="20"/>
    </row>
    <row r="286" spans="1:17" s="13" customFormat="1" x14ac:dyDescent="0.25">
      <c r="A286" s="14"/>
      <c r="B286" s="136"/>
      <c r="J286" s="14"/>
      <c r="Q286" s="20"/>
    </row>
    <row r="287" spans="1:17" s="13" customFormat="1" x14ac:dyDescent="0.25">
      <c r="A287" s="14"/>
      <c r="B287" s="136"/>
      <c r="J287" s="14"/>
      <c r="Q287" s="20"/>
    </row>
    <row r="288" spans="1:17" s="13" customFormat="1" x14ac:dyDescent="0.25">
      <c r="A288" s="14"/>
      <c r="B288" s="136"/>
      <c r="J288" s="14"/>
      <c r="Q288" s="20"/>
    </row>
    <row r="289" spans="1:17" s="13" customFormat="1" x14ac:dyDescent="0.25">
      <c r="A289" s="14"/>
      <c r="B289" s="136"/>
      <c r="J289" s="14"/>
      <c r="Q289" s="20"/>
    </row>
    <row r="290" spans="1:17" s="13" customFormat="1" x14ac:dyDescent="0.25">
      <c r="A290" s="14"/>
      <c r="B290" s="136"/>
      <c r="J290" s="14"/>
      <c r="Q290" s="20"/>
    </row>
    <row r="291" spans="1:17" s="13" customFormat="1" x14ac:dyDescent="0.25">
      <c r="A291" s="14"/>
      <c r="B291" s="136"/>
      <c r="J291" s="14"/>
      <c r="Q291" s="20"/>
    </row>
    <row r="292" spans="1:17" s="13" customFormat="1" x14ac:dyDescent="0.25">
      <c r="A292" s="14"/>
      <c r="B292" s="136"/>
      <c r="J292" s="14"/>
      <c r="Q292" s="20"/>
    </row>
    <row r="293" spans="1:17" s="13" customFormat="1" x14ac:dyDescent="0.25">
      <c r="A293" s="14"/>
      <c r="B293" s="136"/>
      <c r="J293" s="14"/>
      <c r="Q293" s="20"/>
    </row>
    <row r="294" spans="1:17" s="13" customFormat="1" x14ac:dyDescent="0.25">
      <c r="A294" s="14"/>
      <c r="B294" s="136"/>
      <c r="J294" s="14"/>
      <c r="Q294" s="20"/>
    </row>
    <row r="295" spans="1:17" s="13" customFormat="1" x14ac:dyDescent="0.25">
      <c r="A295" s="14"/>
      <c r="B295" s="136"/>
      <c r="J295" s="14"/>
      <c r="Q295" s="20"/>
    </row>
    <row r="296" spans="1:17" s="13" customFormat="1" x14ac:dyDescent="0.25">
      <c r="A296" s="14"/>
      <c r="B296" s="136"/>
      <c r="J296" s="14"/>
      <c r="Q296" s="20"/>
    </row>
    <row r="297" spans="1:17" s="13" customFormat="1" x14ac:dyDescent="0.25">
      <c r="A297" s="14"/>
      <c r="B297" s="136"/>
      <c r="J297" s="14"/>
      <c r="Q297" s="20"/>
    </row>
    <row r="298" spans="1:17" s="13" customFormat="1" x14ac:dyDescent="0.25">
      <c r="A298" s="14"/>
      <c r="B298" s="136"/>
      <c r="J298" s="14"/>
      <c r="Q298" s="20"/>
    </row>
    <row r="299" spans="1:17" s="13" customFormat="1" x14ac:dyDescent="0.25">
      <c r="A299" s="14"/>
      <c r="B299" s="136"/>
      <c r="J299" s="14"/>
      <c r="Q299" s="20"/>
    </row>
    <row r="300" spans="1:17" s="13" customFormat="1" x14ac:dyDescent="0.25">
      <c r="A300" s="14"/>
      <c r="B300" s="136"/>
      <c r="J300" s="14"/>
      <c r="Q300" s="20"/>
    </row>
    <row r="301" spans="1:17" s="13" customFormat="1" x14ac:dyDescent="0.25">
      <c r="A301" s="14"/>
      <c r="B301" s="136"/>
      <c r="J301" s="14"/>
      <c r="Q301" s="20"/>
    </row>
    <row r="302" spans="1:17" s="13" customFormat="1" x14ac:dyDescent="0.25">
      <c r="A302" s="14"/>
      <c r="B302" s="136"/>
      <c r="J302" s="14"/>
      <c r="Q302" s="20"/>
    </row>
    <row r="303" spans="1:17" s="13" customFormat="1" x14ac:dyDescent="0.25">
      <c r="A303" s="14"/>
      <c r="B303" s="136"/>
      <c r="J303" s="14"/>
      <c r="Q303" s="20"/>
    </row>
    <row r="304" spans="1:17" s="13" customFormat="1" x14ac:dyDescent="0.25">
      <c r="A304" s="14"/>
      <c r="B304" s="136"/>
      <c r="J304" s="14"/>
      <c r="Q304" s="20"/>
    </row>
    <row r="305" spans="1:17" s="13" customFormat="1" x14ac:dyDescent="0.25">
      <c r="A305" s="14"/>
      <c r="B305" s="136"/>
      <c r="J305" s="14"/>
      <c r="Q305" s="20"/>
    </row>
    <row r="306" spans="1:17" s="13" customFormat="1" x14ac:dyDescent="0.25">
      <c r="A306" s="14"/>
      <c r="B306" s="136"/>
      <c r="J306" s="14"/>
      <c r="Q306" s="20"/>
    </row>
    <row r="307" spans="1:17" s="13" customFormat="1" x14ac:dyDescent="0.25">
      <c r="A307" s="14"/>
      <c r="B307" s="136"/>
      <c r="J307" s="14"/>
      <c r="Q307" s="20"/>
    </row>
    <row r="308" spans="1:17" s="13" customFormat="1" x14ac:dyDescent="0.25">
      <c r="A308" s="14"/>
      <c r="B308" s="136"/>
      <c r="J308" s="14"/>
      <c r="Q308" s="20"/>
    </row>
    <row r="309" spans="1:17" s="13" customFormat="1" x14ac:dyDescent="0.25">
      <c r="A309" s="14"/>
      <c r="B309" s="136"/>
      <c r="J309" s="14"/>
      <c r="Q309" s="20"/>
    </row>
    <row r="310" spans="1:17" s="13" customFormat="1" x14ac:dyDescent="0.25">
      <c r="A310" s="14"/>
      <c r="B310" s="136"/>
      <c r="J310" s="14"/>
      <c r="Q310" s="20"/>
    </row>
    <row r="311" spans="1:17" s="13" customFormat="1" x14ac:dyDescent="0.25">
      <c r="A311" s="14"/>
      <c r="B311" s="136"/>
      <c r="J311" s="14"/>
      <c r="Q311" s="20"/>
    </row>
    <row r="312" spans="1:17" s="13" customFormat="1" x14ac:dyDescent="0.25">
      <c r="A312" s="14"/>
      <c r="B312" s="136"/>
      <c r="J312" s="14"/>
      <c r="Q312" s="20"/>
    </row>
    <row r="313" spans="1:17" s="13" customFormat="1" x14ac:dyDescent="0.25">
      <c r="A313" s="14"/>
      <c r="B313" s="136"/>
      <c r="J313" s="14"/>
      <c r="Q313" s="20"/>
    </row>
    <row r="314" spans="1:17" s="13" customFormat="1" x14ac:dyDescent="0.25">
      <c r="A314" s="14"/>
      <c r="B314" s="136"/>
      <c r="J314" s="14"/>
      <c r="Q314" s="20"/>
    </row>
    <row r="315" spans="1:17" s="13" customFormat="1" x14ac:dyDescent="0.25">
      <c r="A315" s="14"/>
      <c r="B315" s="136"/>
      <c r="J315" s="14"/>
      <c r="Q315" s="20"/>
    </row>
    <row r="316" spans="1:17" s="13" customFormat="1" x14ac:dyDescent="0.25">
      <c r="A316" s="14"/>
      <c r="B316" s="136"/>
      <c r="J316" s="14"/>
      <c r="Q316" s="20"/>
    </row>
    <row r="317" spans="1:17" s="13" customFormat="1" x14ac:dyDescent="0.25">
      <c r="A317" s="14"/>
      <c r="B317" s="136"/>
      <c r="J317" s="14"/>
      <c r="Q317" s="20"/>
    </row>
    <row r="318" spans="1:17" s="13" customFormat="1" x14ac:dyDescent="0.25">
      <c r="A318" s="14"/>
      <c r="B318" s="136"/>
      <c r="J318" s="14"/>
      <c r="Q318" s="20"/>
    </row>
    <row r="319" spans="1:17" s="13" customFormat="1" x14ac:dyDescent="0.25">
      <c r="A319" s="14"/>
      <c r="B319" s="136"/>
      <c r="J319" s="14"/>
      <c r="Q319" s="20"/>
    </row>
    <row r="320" spans="1:17" s="13" customFormat="1" x14ac:dyDescent="0.25">
      <c r="A320" s="14"/>
      <c r="B320" s="136"/>
      <c r="J320" s="14"/>
      <c r="Q320" s="20"/>
    </row>
    <row r="321" spans="1:17" s="13" customFormat="1" x14ac:dyDescent="0.25">
      <c r="A321" s="14"/>
      <c r="B321" s="136"/>
      <c r="J321" s="14"/>
      <c r="Q321" s="20"/>
    </row>
    <row r="322" spans="1:17" s="13" customFormat="1" x14ac:dyDescent="0.25">
      <c r="A322" s="14"/>
      <c r="B322" s="136"/>
      <c r="J322" s="14"/>
      <c r="Q322" s="20"/>
    </row>
    <row r="323" spans="1:17" s="13" customFormat="1" x14ac:dyDescent="0.25">
      <c r="A323" s="14"/>
      <c r="B323" s="136"/>
      <c r="J323" s="14"/>
      <c r="Q323" s="20"/>
    </row>
    <row r="324" spans="1:17" s="13" customFormat="1" x14ac:dyDescent="0.25">
      <c r="A324" s="14"/>
      <c r="B324" s="136"/>
      <c r="J324" s="14"/>
      <c r="Q324" s="20"/>
    </row>
    <row r="325" spans="1:17" s="13" customFormat="1" x14ac:dyDescent="0.25">
      <c r="A325" s="14"/>
      <c r="B325" s="136"/>
      <c r="J325" s="14"/>
      <c r="Q325" s="20"/>
    </row>
    <row r="326" spans="1:17" s="13" customFormat="1" x14ac:dyDescent="0.25">
      <c r="A326" s="14"/>
      <c r="B326" s="136"/>
      <c r="J326" s="14"/>
      <c r="Q326" s="20"/>
    </row>
    <row r="327" spans="1:17" s="13" customFormat="1" x14ac:dyDescent="0.25">
      <c r="A327" s="14"/>
      <c r="B327" s="136"/>
      <c r="J327" s="14"/>
      <c r="Q327" s="20"/>
    </row>
    <row r="328" spans="1:17" s="13" customFormat="1" x14ac:dyDescent="0.25">
      <c r="A328" s="14"/>
      <c r="B328" s="136"/>
      <c r="J328" s="14"/>
      <c r="Q328" s="20"/>
    </row>
    <row r="329" spans="1:17" s="13" customFormat="1" x14ac:dyDescent="0.25">
      <c r="A329" s="14"/>
      <c r="B329" s="136"/>
      <c r="J329" s="14"/>
      <c r="Q329" s="20"/>
    </row>
    <row r="330" spans="1:17" s="13" customFormat="1" x14ac:dyDescent="0.25">
      <c r="A330" s="14"/>
      <c r="B330" s="136"/>
      <c r="J330" s="14"/>
      <c r="Q330" s="20"/>
    </row>
    <row r="331" spans="1:17" s="13" customFormat="1" x14ac:dyDescent="0.25">
      <c r="A331" s="14"/>
      <c r="B331" s="136"/>
      <c r="J331" s="14"/>
      <c r="Q331" s="20"/>
    </row>
    <row r="332" spans="1:17" s="13" customFormat="1" x14ac:dyDescent="0.25">
      <c r="A332" s="14"/>
      <c r="B332" s="136"/>
      <c r="J332" s="14"/>
      <c r="Q332" s="20"/>
    </row>
    <row r="333" spans="1:17" s="13" customFormat="1" x14ac:dyDescent="0.25">
      <c r="A333" s="14"/>
      <c r="B333" s="136"/>
      <c r="J333" s="14"/>
      <c r="Q333" s="20"/>
    </row>
    <row r="334" spans="1:17" s="13" customFormat="1" x14ac:dyDescent="0.25">
      <c r="A334" s="14"/>
      <c r="B334" s="136"/>
      <c r="J334" s="14"/>
      <c r="Q334" s="20"/>
    </row>
    <row r="335" spans="1:17" s="13" customFormat="1" x14ac:dyDescent="0.25">
      <c r="A335" s="14"/>
      <c r="B335" s="136"/>
      <c r="J335" s="14"/>
      <c r="Q335" s="20"/>
    </row>
    <row r="336" spans="1:17" s="13" customFormat="1" x14ac:dyDescent="0.25">
      <c r="A336" s="14"/>
      <c r="B336" s="136"/>
      <c r="J336" s="14"/>
      <c r="Q336" s="20"/>
    </row>
  </sheetData>
  <mergeCells count="14">
    <mergeCell ref="A3:T3"/>
    <mergeCell ref="A2:T2"/>
    <mergeCell ref="B5:C5"/>
    <mergeCell ref="M6:O6"/>
    <mergeCell ref="K4:O4"/>
    <mergeCell ref="B4:C4"/>
    <mergeCell ref="K5:M5"/>
    <mergeCell ref="D6:F6"/>
    <mergeCell ref="A6:A8"/>
    <mergeCell ref="B6:C7"/>
    <mergeCell ref="G6:I6"/>
    <mergeCell ref="J6:J8"/>
    <mergeCell ref="K6:L7"/>
    <mergeCell ref="P4:T7"/>
  </mergeCells>
  <pageMargins left="0.25" right="0.25" top="0.75" bottom="0.75" header="0.3" footer="0.3"/>
  <pageSetup paperSize="8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MARKETING 2013 A 2018</vt:lpstr>
      <vt:lpstr>2013 TOMA MATERIAS DE 2018</vt:lpstr>
      <vt:lpstr>'2013 TOMA MATERIAS DE 2018'!Área_de_impresión</vt:lpstr>
      <vt:lpstr>'MARKETING 2013 A 2018'!Área_de_impresión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ASUS-3</cp:lastModifiedBy>
  <cp:lastPrinted>2018-05-02T22:37:18Z</cp:lastPrinted>
  <dcterms:created xsi:type="dcterms:W3CDTF">2018-01-21T22:17:33Z</dcterms:created>
  <dcterms:modified xsi:type="dcterms:W3CDTF">2018-07-06T15:48:33Z</dcterms:modified>
</cp:coreProperties>
</file>